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0" yWindow="0" windowWidth="28800" windowHeight="11535" tabRatio="363"/>
  </bookViews>
  <sheets>
    <sheet name="Bankwise" sheetId="40" r:id="rId1"/>
    <sheet name="Annexure- 6" sheetId="13" state="hidden" r:id="rId2"/>
  </sheets>
  <definedNames>
    <definedName name="_xlnm.Print_Area" localSheetId="1">'Annexure- 6'!$A$2:$R$22</definedName>
  </definedNames>
  <calcPr calcId="152511"/>
</workbook>
</file>

<file path=xl/calcChain.xml><?xml version="1.0" encoding="utf-8"?>
<calcChain xmlns="http://schemas.openxmlformats.org/spreadsheetml/2006/main">
  <c r="Q22" i="13" l="1"/>
  <c r="L22" i="13"/>
  <c r="K22" i="13"/>
  <c r="J22" i="13"/>
  <c r="I22" i="13"/>
  <c r="H22" i="13"/>
  <c r="G22" i="13"/>
  <c r="R22" i="13" s="1"/>
  <c r="F22" i="13"/>
  <c r="E22" i="13"/>
  <c r="D22" i="13"/>
  <c r="C22" i="13"/>
  <c r="R21" i="13"/>
  <c r="N21" i="13"/>
  <c r="P21" i="13" s="1"/>
  <c r="M21" i="13"/>
  <c r="O21" i="13" s="1"/>
  <c r="R20" i="13"/>
  <c r="N20" i="13"/>
  <c r="P20" i="13" s="1"/>
  <c r="M20" i="13"/>
  <c r="O20" i="13" s="1"/>
  <c r="R19" i="13"/>
  <c r="N19" i="13"/>
  <c r="P19" i="13" s="1"/>
  <c r="M19" i="13"/>
  <c r="O19" i="13" s="1"/>
  <c r="R18" i="13"/>
  <c r="N18" i="13"/>
  <c r="P18" i="13" s="1"/>
  <c r="M18" i="13"/>
  <c r="O18" i="13" s="1"/>
  <c r="R17" i="13"/>
  <c r="N17" i="13"/>
  <c r="P17" i="13" s="1"/>
  <c r="M17" i="13"/>
  <c r="O17" i="13" s="1"/>
  <c r="R16" i="13"/>
  <c r="N16" i="13"/>
  <c r="P16" i="13" s="1"/>
  <c r="M16" i="13"/>
  <c r="O16" i="13" s="1"/>
  <c r="R15" i="13"/>
  <c r="N15" i="13"/>
  <c r="P15" i="13" s="1"/>
  <c r="M15" i="13"/>
  <c r="O15" i="13" s="1"/>
  <c r="R14" i="13"/>
  <c r="N14" i="13"/>
  <c r="P14" i="13" s="1"/>
  <c r="M14" i="13"/>
  <c r="M22" i="13" s="1"/>
  <c r="O22" i="13" s="1"/>
  <c r="R13" i="13"/>
  <c r="N13" i="13"/>
  <c r="N22" i="13" s="1"/>
  <c r="P22" i="13" s="1"/>
  <c r="M13" i="13"/>
  <c r="O13" i="13" s="1"/>
  <c r="Q58" i="40"/>
  <c r="K58" i="40"/>
  <c r="J58" i="40"/>
  <c r="I58" i="40"/>
  <c r="H58" i="40"/>
  <c r="G58" i="40"/>
  <c r="F58" i="40"/>
  <c r="E58" i="40"/>
  <c r="D58" i="40"/>
  <c r="C58" i="40"/>
  <c r="R57" i="40"/>
  <c r="P57" i="40"/>
  <c r="M57" i="40"/>
  <c r="O57" i="40" s="1"/>
  <c r="L57" i="40"/>
  <c r="N57" i="40" s="1"/>
  <c r="R56" i="40"/>
  <c r="P56" i="40"/>
  <c r="M56" i="40"/>
  <c r="O56" i="40" s="1"/>
  <c r="L56" i="40"/>
  <c r="N56" i="40" s="1"/>
  <c r="R55" i="40"/>
  <c r="P55" i="40"/>
  <c r="O55" i="40"/>
  <c r="M55" i="40"/>
  <c r="L55" i="40"/>
  <c r="N55" i="40" s="1"/>
  <c r="R54" i="40"/>
  <c r="P54" i="40"/>
  <c r="M54" i="40"/>
  <c r="O54" i="40" s="1"/>
  <c r="L54" i="40"/>
  <c r="N54" i="40" s="1"/>
  <c r="R53" i="40"/>
  <c r="P53" i="40"/>
  <c r="M53" i="40"/>
  <c r="O53" i="40" s="1"/>
  <c r="L53" i="40"/>
  <c r="N53" i="40" s="1"/>
  <c r="R52" i="40"/>
  <c r="P52" i="40"/>
  <c r="M52" i="40"/>
  <c r="O52" i="40" s="1"/>
  <c r="L52" i="40"/>
  <c r="N52" i="40" s="1"/>
  <c r="R51" i="40"/>
  <c r="P51" i="40"/>
  <c r="M51" i="40"/>
  <c r="O51" i="40" s="1"/>
  <c r="L51" i="40"/>
  <c r="N51" i="40" s="1"/>
  <c r="R50" i="40"/>
  <c r="P50" i="40"/>
  <c r="M50" i="40"/>
  <c r="O50" i="40" s="1"/>
  <c r="L50" i="40"/>
  <c r="N50" i="40" s="1"/>
  <c r="R49" i="40"/>
  <c r="P49" i="40"/>
  <c r="M49" i="40"/>
  <c r="O49" i="40" s="1"/>
  <c r="L49" i="40"/>
  <c r="N49" i="40" s="1"/>
  <c r="R48" i="40"/>
  <c r="P48" i="40"/>
  <c r="M48" i="40"/>
  <c r="O48" i="40" s="1"/>
  <c r="L48" i="40"/>
  <c r="N48" i="40" s="1"/>
  <c r="Q45" i="40"/>
  <c r="K45" i="40"/>
  <c r="J45" i="40"/>
  <c r="P45" i="40" s="1"/>
  <c r="I45" i="40"/>
  <c r="H45" i="40"/>
  <c r="G45" i="40"/>
  <c r="F45" i="40"/>
  <c r="E45" i="40"/>
  <c r="D45" i="40"/>
  <c r="C45" i="40"/>
  <c r="R44" i="40"/>
  <c r="R45" i="40" s="1"/>
  <c r="P44" i="40"/>
  <c r="M44" i="40"/>
  <c r="O44" i="40" s="1"/>
  <c r="L44" i="40"/>
  <c r="N44" i="40" s="1"/>
  <c r="R43" i="40"/>
  <c r="P43" i="40"/>
  <c r="M43" i="40"/>
  <c r="O43" i="40" s="1"/>
  <c r="L43" i="40"/>
  <c r="N43" i="40" s="1"/>
  <c r="Q41" i="40"/>
  <c r="K41" i="40"/>
  <c r="J41" i="40"/>
  <c r="P41" i="40" s="1"/>
  <c r="I41" i="40"/>
  <c r="H41" i="40"/>
  <c r="G41" i="40"/>
  <c r="F41" i="40"/>
  <c r="E41" i="40"/>
  <c r="D41" i="40"/>
  <c r="C41" i="40"/>
  <c r="R40" i="40"/>
  <c r="P40" i="40"/>
  <c r="M40" i="40"/>
  <c r="O40" i="40" s="1"/>
  <c r="L40" i="40"/>
  <c r="N40" i="40" s="1"/>
  <c r="R39" i="40"/>
  <c r="P39" i="40"/>
  <c r="M39" i="40"/>
  <c r="O39" i="40" s="1"/>
  <c r="L39" i="40"/>
  <c r="N39" i="40" s="1"/>
  <c r="R38" i="40"/>
  <c r="P38" i="40"/>
  <c r="M38" i="40"/>
  <c r="O38" i="40" s="1"/>
  <c r="L38" i="40"/>
  <c r="N38" i="40" s="1"/>
  <c r="R37" i="40"/>
  <c r="P37" i="40"/>
  <c r="M37" i="40"/>
  <c r="O37" i="40" s="1"/>
  <c r="L37" i="40"/>
  <c r="N37" i="40" s="1"/>
  <c r="R36" i="40"/>
  <c r="P36" i="40"/>
  <c r="M36" i="40"/>
  <c r="O36" i="40" s="1"/>
  <c r="L36" i="40"/>
  <c r="N36" i="40" s="1"/>
  <c r="R35" i="40"/>
  <c r="P35" i="40"/>
  <c r="M35" i="40"/>
  <c r="O35" i="40" s="1"/>
  <c r="L35" i="40"/>
  <c r="N35" i="40" s="1"/>
  <c r="R34" i="40"/>
  <c r="P34" i="40"/>
  <c r="O34" i="40"/>
  <c r="M34" i="40"/>
  <c r="L34" i="40"/>
  <c r="N34" i="40" s="1"/>
  <c r="R33" i="40"/>
  <c r="P33" i="40"/>
  <c r="M33" i="40"/>
  <c r="O33" i="40" s="1"/>
  <c r="L33" i="40"/>
  <c r="N33" i="40" s="1"/>
  <c r="R32" i="40"/>
  <c r="P32" i="40"/>
  <c r="M32" i="40"/>
  <c r="O32" i="40" s="1"/>
  <c r="L32" i="40"/>
  <c r="N32" i="40" s="1"/>
  <c r="R31" i="40"/>
  <c r="P31" i="40"/>
  <c r="M31" i="40"/>
  <c r="O31" i="40" s="1"/>
  <c r="L31" i="40"/>
  <c r="N31" i="40" s="1"/>
  <c r="Q29" i="40"/>
  <c r="Q46" i="40" s="1"/>
  <c r="Q59" i="40" s="1"/>
  <c r="K29" i="40"/>
  <c r="J29" i="40"/>
  <c r="I29" i="40"/>
  <c r="H29" i="40"/>
  <c r="H46" i="40" s="1"/>
  <c r="H59" i="40" s="1"/>
  <c r="G29" i="40"/>
  <c r="F29" i="40"/>
  <c r="E29" i="40"/>
  <c r="D29" i="40"/>
  <c r="M29" i="40" s="1"/>
  <c r="O29" i="40" s="1"/>
  <c r="C29" i="40"/>
  <c r="R28" i="40"/>
  <c r="P28" i="40"/>
  <c r="O28" i="40"/>
  <c r="M28" i="40"/>
  <c r="L28" i="40"/>
  <c r="N28" i="40" s="1"/>
  <c r="R27" i="40"/>
  <c r="P27" i="40"/>
  <c r="M27" i="40"/>
  <c r="O27" i="40" s="1"/>
  <c r="L27" i="40"/>
  <c r="N27" i="40" s="1"/>
  <c r="R26" i="40"/>
  <c r="P26" i="40"/>
  <c r="M26" i="40"/>
  <c r="O26" i="40" s="1"/>
  <c r="L26" i="40"/>
  <c r="N26" i="40" s="1"/>
  <c r="R25" i="40"/>
  <c r="P25" i="40"/>
  <c r="M25" i="40"/>
  <c r="O25" i="40" s="1"/>
  <c r="L25" i="40"/>
  <c r="N25" i="40" s="1"/>
  <c r="R24" i="40"/>
  <c r="P24" i="40"/>
  <c r="M24" i="40"/>
  <c r="O24" i="40" s="1"/>
  <c r="L24" i="40"/>
  <c r="N24" i="40" s="1"/>
  <c r="R23" i="40"/>
  <c r="P23" i="40"/>
  <c r="M23" i="40"/>
  <c r="O23" i="40" s="1"/>
  <c r="L23" i="40"/>
  <c r="N23" i="40" s="1"/>
  <c r="R22" i="40"/>
  <c r="P22" i="40"/>
  <c r="M22" i="40"/>
  <c r="O22" i="40" s="1"/>
  <c r="L22" i="40"/>
  <c r="N22" i="40" s="1"/>
  <c r="R21" i="40"/>
  <c r="P21" i="40"/>
  <c r="M21" i="40"/>
  <c r="O21" i="40" s="1"/>
  <c r="L21" i="40"/>
  <c r="N21" i="40" s="1"/>
  <c r="R20" i="40"/>
  <c r="P20" i="40"/>
  <c r="O20" i="40"/>
  <c r="M20" i="40"/>
  <c r="L20" i="40"/>
  <c r="N20" i="40" s="1"/>
  <c r="R19" i="40"/>
  <c r="P19" i="40"/>
  <c r="M19" i="40"/>
  <c r="O19" i="40" s="1"/>
  <c r="L19" i="40"/>
  <c r="N19" i="40" s="1"/>
  <c r="R18" i="40"/>
  <c r="P18" i="40"/>
  <c r="M18" i="40"/>
  <c r="O18" i="40" s="1"/>
  <c r="L18" i="40"/>
  <c r="N18" i="40" s="1"/>
  <c r="R17" i="40"/>
  <c r="P17" i="40"/>
  <c r="M17" i="40"/>
  <c r="O17" i="40" s="1"/>
  <c r="L17" i="40"/>
  <c r="N17" i="40" s="1"/>
  <c r="R16" i="40"/>
  <c r="P16" i="40"/>
  <c r="M16" i="40"/>
  <c r="O16" i="40" s="1"/>
  <c r="L16" i="40"/>
  <c r="N16" i="40" s="1"/>
  <c r="R15" i="40"/>
  <c r="P15" i="40"/>
  <c r="M15" i="40"/>
  <c r="O15" i="40" s="1"/>
  <c r="L15" i="40"/>
  <c r="N15" i="40" s="1"/>
  <c r="R14" i="40"/>
  <c r="P14" i="40"/>
  <c r="M14" i="40"/>
  <c r="O14" i="40" s="1"/>
  <c r="L14" i="40"/>
  <c r="N14" i="40" s="1"/>
  <c r="R13" i="40"/>
  <c r="P13" i="40"/>
  <c r="M13" i="40"/>
  <c r="O13" i="40" s="1"/>
  <c r="L13" i="40"/>
  <c r="N13" i="40" s="1"/>
  <c r="R12" i="40"/>
  <c r="P12" i="40"/>
  <c r="O12" i="40"/>
  <c r="M12" i="40"/>
  <c r="L12" i="40"/>
  <c r="N12" i="40" s="1"/>
  <c r="R11" i="40"/>
  <c r="P11" i="40"/>
  <c r="M11" i="40"/>
  <c r="O11" i="40" s="1"/>
  <c r="L11" i="40"/>
  <c r="N11" i="40" s="1"/>
  <c r="R10" i="40"/>
  <c r="P10" i="40"/>
  <c r="M10" i="40"/>
  <c r="O10" i="40" s="1"/>
  <c r="L10" i="40"/>
  <c r="N10" i="40" s="1"/>
  <c r="R9" i="40"/>
  <c r="P9" i="40"/>
  <c r="M9" i="40"/>
  <c r="O9" i="40" s="1"/>
  <c r="L9" i="40"/>
  <c r="N9" i="40" s="1"/>
  <c r="R8" i="40"/>
  <c r="P8" i="40"/>
  <c r="M8" i="40"/>
  <c r="O8" i="40" s="1"/>
  <c r="L8" i="40"/>
  <c r="N8" i="40" s="1"/>
  <c r="E46" i="40" l="1"/>
  <c r="E59" i="40" s="1"/>
  <c r="I46" i="40"/>
  <c r="I59" i="40" s="1"/>
  <c r="R41" i="40"/>
  <c r="M58" i="40"/>
  <c r="O58" i="40" s="1"/>
  <c r="F46" i="40"/>
  <c r="F59" i="40" s="1"/>
  <c r="J46" i="40"/>
  <c r="M45" i="40"/>
  <c r="O45" i="40" s="1"/>
  <c r="C46" i="40"/>
  <c r="C59" i="40" s="1"/>
  <c r="G46" i="40"/>
  <c r="G59" i="40" s="1"/>
  <c r="K46" i="40"/>
  <c r="K59" i="40" s="1"/>
  <c r="M41" i="40"/>
  <c r="O41" i="40" s="1"/>
  <c r="R58" i="40"/>
  <c r="P58" i="40"/>
  <c r="P46" i="40"/>
  <c r="J59" i="40"/>
  <c r="P59" i="40" s="1"/>
  <c r="L29" i="40"/>
  <c r="N29" i="40" s="1"/>
  <c r="P29" i="40"/>
  <c r="R29" i="40"/>
  <c r="L41" i="40"/>
  <c r="N41" i="40" s="1"/>
  <c r="L45" i="40"/>
  <c r="N45" i="40" s="1"/>
  <c r="L58" i="40"/>
  <c r="N58" i="40" s="1"/>
  <c r="D46" i="40"/>
  <c r="P13" i="13"/>
  <c r="O14" i="13"/>
  <c r="L46" i="40" l="1"/>
  <c r="N46" i="40" s="1"/>
  <c r="R46" i="40"/>
  <c r="R59" i="40" s="1"/>
  <c r="M46" i="40"/>
  <c r="O46" i="40" s="1"/>
  <c r="D59" i="40"/>
  <c r="M59" i="40" s="1"/>
  <c r="O59" i="40" s="1"/>
  <c r="L59" i="40"/>
  <c r="N59" i="40" s="1"/>
</calcChain>
</file>

<file path=xl/sharedStrings.xml><?xml version="1.0" encoding="utf-8"?>
<sst xmlns="http://schemas.openxmlformats.org/spreadsheetml/2006/main" count="146" uniqueCount="117">
  <si>
    <t>Disbursement of last year's pending cases</t>
  </si>
  <si>
    <t xml:space="preserve">Target for the current year </t>
  </si>
  <si>
    <r>
      <t xml:space="preserve">Cases </t>
    </r>
    <r>
      <rPr>
        <b/>
        <sz val="11"/>
        <rFont val="Arial"/>
        <family val="2"/>
      </rPr>
      <t>Sponsored</t>
    </r>
  </si>
  <si>
    <t>Cases Sanctioned</t>
  </si>
  <si>
    <t>Cases Disbursed</t>
  </si>
  <si>
    <t>Total Disbursments
 (1+5)</t>
  </si>
  <si>
    <t>% age of Disbursement W.R.T. Target</t>
  </si>
  <si>
    <t xml:space="preserve">% age of Disbursement W.R.T. sponsorship </t>
  </si>
  <si>
    <t>Cases Rej. /  Returned</t>
  </si>
  <si>
    <t>Cases pending</t>
  </si>
  <si>
    <t>S.NO</t>
  </si>
  <si>
    <t>Name of the Bank</t>
  </si>
  <si>
    <t>A/C</t>
  </si>
  <si>
    <t>AMT.</t>
  </si>
  <si>
    <t>AMT</t>
  </si>
  <si>
    <t>(i)</t>
  </si>
  <si>
    <t>Public Sector Banks</t>
  </si>
  <si>
    <t>1</t>
  </si>
  <si>
    <t>State Bank of India</t>
  </si>
  <si>
    <t>2</t>
  </si>
  <si>
    <t>Punjab National Bank</t>
  </si>
  <si>
    <t>3</t>
  </si>
  <si>
    <t>UCO Bank</t>
  </si>
  <si>
    <t>4</t>
  </si>
  <si>
    <t>Central Bank of India</t>
  </si>
  <si>
    <t>5</t>
  </si>
  <si>
    <t>Canara Bank</t>
  </si>
  <si>
    <t>6</t>
  </si>
  <si>
    <t>Punjab &amp; Sind Bank</t>
  </si>
  <si>
    <t>7</t>
  </si>
  <si>
    <t>Bank of Baroda</t>
  </si>
  <si>
    <t>8</t>
  </si>
  <si>
    <t>Union Bank of India</t>
  </si>
  <si>
    <t>9</t>
  </si>
  <si>
    <t>Syndicate Bank</t>
  </si>
  <si>
    <t>10</t>
  </si>
  <si>
    <t>Vijaya Bank</t>
  </si>
  <si>
    <t>11</t>
  </si>
  <si>
    <t>Oriental Bank of Commerce</t>
  </si>
  <si>
    <t>12</t>
  </si>
  <si>
    <t>Bank of India</t>
  </si>
  <si>
    <t>13</t>
  </si>
  <si>
    <t>Allahabad Bank</t>
  </si>
  <si>
    <t>14</t>
  </si>
  <si>
    <t>Dena Bank</t>
  </si>
  <si>
    <t>15</t>
  </si>
  <si>
    <t>Indian Overseas Bank</t>
  </si>
  <si>
    <t>16</t>
  </si>
  <si>
    <t>United Bank of India</t>
  </si>
  <si>
    <t>17</t>
  </si>
  <si>
    <t>Andhra Bank</t>
  </si>
  <si>
    <t>18</t>
  </si>
  <si>
    <t>Corporation Bank</t>
  </si>
  <si>
    <t>19</t>
  </si>
  <si>
    <t>Bank of Maharashtra</t>
  </si>
  <si>
    <t>20</t>
  </si>
  <si>
    <t>Indian Bank</t>
  </si>
  <si>
    <t>21</t>
  </si>
  <si>
    <t>IDBI Bank</t>
  </si>
  <si>
    <t>Sub- total</t>
  </si>
  <si>
    <t>(ii)</t>
  </si>
  <si>
    <t>Private Sector Banks</t>
  </si>
  <si>
    <t>J&amp;K Bank</t>
  </si>
  <si>
    <t>ICICI Bank</t>
  </si>
  <si>
    <t>HDFC Bank</t>
  </si>
  <si>
    <t>Fedral Bank</t>
  </si>
  <si>
    <t>Axis Bank</t>
  </si>
  <si>
    <t>Yes Bank</t>
  </si>
  <si>
    <t>Indusind Bank</t>
  </si>
  <si>
    <t>South Indian Bank</t>
  </si>
  <si>
    <t>Kotak Mahindra Bank</t>
  </si>
  <si>
    <t>Bandhan Bank</t>
  </si>
  <si>
    <t>(iii)</t>
  </si>
  <si>
    <t>Regional Rural Banks</t>
  </si>
  <si>
    <t>J&amp;K Grameen Bank</t>
  </si>
  <si>
    <t xml:space="preserve">Ellaquai Dehati Bank </t>
  </si>
  <si>
    <t>(A)</t>
  </si>
  <si>
    <t>SCHEDULED COMMERCIAL BANKs</t>
  </si>
  <si>
    <t>(B)</t>
  </si>
  <si>
    <t>Central/ State Cooperative Banks</t>
  </si>
  <si>
    <t>Jammu Central Cooperative Bank</t>
  </si>
  <si>
    <t>Baramulla Central Cooperative Bank</t>
  </si>
  <si>
    <t>Anantnag Central Cooperative Bank</t>
  </si>
  <si>
    <t>Citizen's Cooperative Bank</t>
  </si>
  <si>
    <t>J&amp;K State Cooperative Bank</t>
  </si>
  <si>
    <t>DUCO Bank</t>
  </si>
  <si>
    <t>SCARD</t>
  </si>
  <si>
    <t>BombayMercantile Cooperative Bank</t>
  </si>
  <si>
    <t>Kashmir Mercantile Cooperative Bank</t>
  </si>
  <si>
    <t>Urban Cooperative Bank</t>
  </si>
  <si>
    <t>Sub- total (B)</t>
  </si>
  <si>
    <t>Grand Total (A+B)</t>
  </si>
  <si>
    <t>Annexure-6</t>
  </si>
  <si>
    <t>Name of the District__________________</t>
  </si>
  <si>
    <r>
      <t xml:space="preserve">Name of the Scheme:  </t>
    </r>
    <r>
      <rPr>
        <b/>
        <u/>
        <sz val="14"/>
        <color indexed="8"/>
        <rFont val="Arial Black"/>
        <family val="2"/>
      </rPr>
      <t xml:space="preserve"> </t>
    </r>
    <r>
      <rPr>
        <b/>
        <u/>
        <sz val="14"/>
        <color indexed="10"/>
        <rFont val="Arial Black"/>
        <family val="2"/>
      </rPr>
      <t>J&amp;K Self Employment Scheme (JKSES)</t>
    </r>
  </si>
  <si>
    <t>BANK-WISE POSITION OF IMPLEMENTATION OF GOVT SPONSORED SCHEMES UNDER</t>
  </si>
  <si>
    <t>ANNUAL CREDIT PLAN 2015-16  AS AT THE QUARETER ENDED - SEPTEMBER  2015</t>
  </si>
  <si>
    <t xml:space="preserve"> </t>
  </si>
  <si>
    <t>(AMT.IN 000'S)</t>
  </si>
  <si>
    <t>Name of the</t>
  </si>
  <si>
    <t xml:space="preserve">Disbursement of last </t>
  </si>
  <si>
    <t>Target for the</t>
  </si>
  <si>
    <t>Cases Sponsord</t>
  </si>
  <si>
    <t xml:space="preserve">Cases </t>
  </si>
  <si>
    <t>Total Disbursements</t>
  </si>
  <si>
    <t>Cases Rejected/</t>
  </si>
  <si>
    <t>Cases Pending for sanction</t>
  </si>
  <si>
    <t>Bank</t>
  </si>
  <si>
    <t>year's pending cases</t>
  </si>
  <si>
    <t>current year</t>
  </si>
  <si>
    <t>Sanctioned</t>
  </si>
  <si>
    <t>(1+6)</t>
  </si>
  <si>
    <t>Returned</t>
  </si>
  <si>
    <t>Total</t>
  </si>
  <si>
    <t>BANK-WISE PROGRESS IN IMPLEMENTATION OF PRADHAN MANTRI AWAS YOJANA  AS ON QUARTER ENDED SEPTEMBER. 2019</t>
  </si>
  <si>
    <t>PMAY (CLSS)</t>
  </si>
  <si>
    <t>AMOUNT IN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</si>
</sst>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u/>
      <sz val="14"/>
      <color indexed="8"/>
      <name val="Arial Black"/>
      <family val="2"/>
    </font>
    <font>
      <u/>
      <sz val="14"/>
      <color indexed="8"/>
      <name val="Arial Black"/>
      <family val="2"/>
    </font>
    <font>
      <b/>
      <sz val="10"/>
      <color indexed="8"/>
      <name val="Arial Black"/>
      <family val="2"/>
    </font>
    <font>
      <u/>
      <sz val="12"/>
      <color indexed="8"/>
      <name val="Arial Black"/>
      <family val="2"/>
    </font>
    <font>
      <sz val="9"/>
      <color indexed="8"/>
      <name val="Arial Black"/>
      <family val="2"/>
    </font>
    <font>
      <b/>
      <u/>
      <sz val="12"/>
      <color indexed="8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8"/>
      <name val="Arial Black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u/>
      <sz val="14"/>
      <color indexed="10"/>
      <name val="Arial Black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/>
    <xf numFmtId="164" fontId="10" fillId="0" borderId="0" xfId="1" applyNumberFormat="1" applyFont="1"/>
    <xf numFmtId="164" fontId="11" fillId="0" borderId="0" xfId="1" applyNumberFormat="1" applyFont="1"/>
    <xf numFmtId="164" fontId="12" fillId="0" borderId="0" xfId="1" applyNumberFormat="1" applyFont="1"/>
    <xf numFmtId="164" fontId="13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/>
    <xf numFmtId="164" fontId="16" fillId="0" borderId="0" xfId="1" applyNumberFormat="1" applyFont="1" applyAlignment="1">
      <alignment horizontal="right"/>
    </xf>
    <xf numFmtId="164" fontId="3" fillId="0" borderId="1" xfId="1" applyNumberFormat="1" applyFont="1" applyBorder="1"/>
    <xf numFmtId="164" fontId="5" fillId="0" borderId="4" xfId="1" applyNumberFormat="1" applyFont="1" applyBorder="1"/>
    <xf numFmtId="164" fontId="17" fillId="0" borderId="5" xfId="1" applyNumberFormat="1" applyFont="1" applyBorder="1" applyAlignment="1">
      <alignment horizontal="center"/>
    </xf>
    <xf numFmtId="164" fontId="17" fillId="0" borderId="6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0" xfId="1" applyNumberFormat="1" applyFont="1"/>
    <xf numFmtId="164" fontId="3" fillId="0" borderId="3" xfId="1" applyNumberFormat="1" applyFont="1" applyBorder="1"/>
    <xf numFmtId="164" fontId="3" fillId="0" borderId="10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6" xfId="1" applyNumberFormat="1" applyFont="1" applyBorder="1"/>
    <xf numFmtId="164" fontId="5" fillId="0" borderId="12" xfId="1" applyNumberFormat="1" applyFont="1" applyBorder="1" applyAlignment="1">
      <alignment horizontal="center"/>
    </xf>
    <xf numFmtId="0" fontId="6" fillId="0" borderId="13" xfId="1" applyFont="1" applyBorder="1"/>
    <xf numFmtId="0" fontId="6" fillId="0" borderId="14" xfId="1" applyFont="1" applyBorder="1"/>
    <xf numFmtId="0" fontId="6" fillId="0" borderId="15" xfId="1" applyFont="1" applyBorder="1"/>
    <xf numFmtId="0" fontId="6" fillId="0" borderId="13" xfId="1" applyFont="1" applyBorder="1" applyAlignment="1">
      <alignment horizontal="right"/>
    </xf>
    <xf numFmtId="164" fontId="5" fillId="0" borderId="16" xfId="1" applyNumberFormat="1" applyFont="1" applyBorder="1" applyAlignment="1">
      <alignment horizontal="center"/>
    </xf>
    <xf numFmtId="0" fontId="6" fillId="0" borderId="17" xfId="1" applyFont="1" applyBorder="1"/>
    <xf numFmtId="0" fontId="6" fillId="0" borderId="18" xfId="1" applyFont="1" applyBorder="1"/>
    <xf numFmtId="0" fontId="6" fillId="0" borderId="19" xfId="1" applyFont="1" applyBorder="1"/>
    <xf numFmtId="0" fontId="6" fillId="0" borderId="7" xfId="1" applyFont="1" applyBorder="1"/>
    <xf numFmtId="164" fontId="10" fillId="0" borderId="6" xfId="1" applyNumberFormat="1" applyFont="1" applyBorder="1"/>
    <xf numFmtId="0" fontId="7" fillId="0" borderId="10" xfId="1" applyFont="1" applyBorder="1"/>
    <xf numFmtId="0" fontId="7" fillId="0" borderId="20" xfId="1" applyFont="1" applyBorder="1"/>
    <xf numFmtId="0" fontId="7" fillId="0" borderId="10" xfId="1" applyFont="1" applyBorder="1" applyAlignment="1">
      <alignment horizontal="right"/>
    </xf>
    <xf numFmtId="164" fontId="18" fillId="0" borderId="0" xfId="1" applyNumberFormat="1" applyFont="1"/>
    <xf numFmtId="164" fontId="5" fillId="0" borderId="21" xfId="1" applyNumberFormat="1" applyFont="1" applyBorder="1" applyAlignment="1">
      <alignment horizontal="center"/>
    </xf>
    <xf numFmtId="0" fontId="6" fillId="0" borderId="22" xfId="1" applyFont="1" applyBorder="1"/>
    <xf numFmtId="0" fontId="6" fillId="0" borderId="23" xfId="1" applyFont="1" applyBorder="1"/>
    <xf numFmtId="0" fontId="6" fillId="0" borderId="24" xfId="1" applyFont="1" applyBorder="1"/>
    <xf numFmtId="0" fontId="6" fillId="0" borderId="25" xfId="1" applyFont="1" applyBorder="1"/>
    <xf numFmtId="0" fontId="6" fillId="0" borderId="7" xfId="1" applyFont="1" applyBorder="1" applyAlignment="1">
      <alignment horizontal="right"/>
    </xf>
    <xf numFmtId="0" fontId="4" fillId="0" borderId="10" xfId="1" applyFont="1" applyBorder="1"/>
    <xf numFmtId="164" fontId="4" fillId="2" borderId="29" xfId="1" applyNumberFormat="1" applyFont="1" applyFill="1" applyBorder="1" applyAlignment="1">
      <alignment horizontal="center" vertical="center"/>
    </xf>
    <xf numFmtId="164" fontId="4" fillId="2" borderId="36" xfId="1" applyNumberFormat="1" applyFont="1" applyFill="1" applyBorder="1" applyAlignment="1">
      <alignment horizontal="center" vertical="center"/>
    </xf>
    <xf numFmtId="164" fontId="4" fillId="2" borderId="36" xfId="1" applyNumberFormat="1" applyFont="1" applyFill="1" applyBorder="1" applyAlignment="1">
      <alignment vertical="center"/>
    </xf>
    <xf numFmtId="164" fontId="4" fillId="2" borderId="28" xfId="1" applyNumberFormat="1" applyFont="1" applyFill="1" applyBorder="1" applyAlignment="1" applyProtection="1">
      <alignment horizontal="center" vertical="center"/>
      <protection locked="0"/>
    </xf>
    <xf numFmtId="164" fontId="4" fillId="2" borderId="30" xfId="1" applyNumberFormat="1" applyFont="1" applyFill="1" applyBorder="1" applyAlignment="1" applyProtection="1">
      <alignment horizontal="center" vertical="center"/>
      <protection locked="0"/>
    </xf>
    <xf numFmtId="164" fontId="4" fillId="2" borderId="26" xfId="1" applyNumberFormat="1" applyFont="1" applyFill="1" applyBorder="1" applyAlignment="1" applyProtection="1">
      <alignment vertical="center"/>
      <protection locked="0"/>
    </xf>
    <xf numFmtId="164" fontId="20" fillId="2" borderId="26" xfId="1" applyNumberFormat="1" applyFont="1" applyFill="1" applyBorder="1" applyAlignment="1">
      <alignment horizontal="right" vertical="center"/>
    </xf>
    <xf numFmtId="164" fontId="4" fillId="3" borderId="33" xfId="1" applyNumberFormat="1" applyFont="1" applyFill="1" applyBorder="1" applyAlignment="1" applyProtection="1">
      <alignment horizontal="center" vertical="center"/>
      <protection locked="0"/>
    </xf>
    <xf numFmtId="164" fontId="19" fillId="3" borderId="34" xfId="1" applyNumberFormat="1" applyFont="1" applyFill="1" applyBorder="1" applyAlignment="1" applyProtection="1">
      <alignment vertical="center"/>
      <protection locked="0"/>
    </xf>
    <xf numFmtId="164" fontId="19" fillId="3" borderId="34" xfId="1" applyNumberFormat="1" applyFont="1" applyFill="1" applyBorder="1" applyAlignment="1">
      <alignment horizontal="right" vertical="center"/>
    </xf>
    <xf numFmtId="164" fontId="7" fillId="2" borderId="37" xfId="1" applyNumberFormat="1" applyFont="1" applyFill="1" applyBorder="1" applyAlignment="1" applyProtection="1">
      <alignment vertical="center"/>
      <protection locked="0"/>
    </xf>
    <xf numFmtId="164" fontId="7" fillId="2" borderId="38" xfId="1" applyNumberFormat="1" applyFont="1" applyFill="1" applyBorder="1" applyAlignment="1" applyProtection="1">
      <alignment horizontal="right" vertical="center"/>
      <protection locked="0"/>
    </xf>
    <xf numFmtId="164" fontId="9" fillId="2" borderId="30" xfId="1" applyNumberFormat="1" applyFont="1" applyFill="1" applyBorder="1" applyAlignment="1" applyProtection="1">
      <alignment horizontal="center" vertical="center"/>
      <protection locked="0"/>
    </xf>
    <xf numFmtId="164" fontId="9" fillId="2" borderId="31" xfId="1" applyNumberFormat="1" applyFont="1" applyFill="1" applyBorder="1" applyAlignment="1" applyProtection="1">
      <alignment horizontal="center" vertical="center"/>
      <protection locked="0"/>
    </xf>
    <xf numFmtId="164" fontId="4" fillId="2" borderId="32" xfId="1" applyNumberFormat="1" applyFont="1" applyFill="1" applyBorder="1" applyAlignment="1" applyProtection="1">
      <alignment vertical="center"/>
      <protection locked="0"/>
    </xf>
    <xf numFmtId="164" fontId="19" fillId="3" borderId="33" xfId="1" applyNumberFormat="1" applyFont="1" applyFill="1" applyBorder="1" applyAlignment="1" applyProtection="1">
      <alignment horizontal="center" vertical="center"/>
      <protection locked="0"/>
    </xf>
    <xf numFmtId="164" fontId="4" fillId="2" borderId="29" xfId="1" applyNumberFormat="1" applyFont="1" applyFill="1" applyBorder="1" applyAlignment="1">
      <alignment horizontal="center" vertical="center" wrapText="1"/>
    </xf>
    <xf numFmtId="164" fontId="7" fillId="2" borderId="39" xfId="1" applyNumberFormat="1" applyFont="1" applyFill="1" applyBorder="1" applyAlignment="1" applyProtection="1">
      <alignment vertical="center"/>
      <protection locked="0"/>
    </xf>
    <xf numFmtId="164" fontId="20" fillId="4" borderId="33" xfId="1" applyNumberFormat="1" applyFont="1" applyFill="1" applyBorder="1" applyAlignment="1">
      <alignment horizontal="right" vertical="center"/>
    </xf>
    <xf numFmtId="164" fontId="20" fillId="4" borderId="34" xfId="1" applyNumberFormat="1" applyFont="1" applyFill="1" applyBorder="1" applyAlignment="1">
      <alignment horizontal="right" vertical="center"/>
    </xf>
    <xf numFmtId="164" fontId="20" fillId="4" borderId="40" xfId="1" applyNumberFormat="1" applyFont="1" applyFill="1" applyBorder="1" applyAlignment="1">
      <alignment horizontal="right" vertical="center"/>
    </xf>
    <xf numFmtId="164" fontId="20" fillId="2" borderId="26" xfId="1" applyNumberFormat="1" applyFont="1" applyFill="1" applyBorder="1" applyAlignment="1">
      <alignment horizontal="center" vertical="center"/>
    </xf>
    <xf numFmtId="164" fontId="19" fillId="3" borderId="34" xfId="1" applyNumberFormat="1" applyFont="1" applyFill="1" applyBorder="1" applyAlignment="1">
      <alignment horizontal="center" vertical="center"/>
    </xf>
    <xf numFmtId="164" fontId="7" fillId="2" borderId="39" xfId="1" applyNumberFormat="1" applyFont="1" applyFill="1" applyBorder="1" applyAlignment="1" applyProtection="1">
      <alignment horizontal="center" vertical="center"/>
      <protection locked="0"/>
    </xf>
    <xf numFmtId="164" fontId="20" fillId="2" borderId="32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164" fontId="20" fillId="4" borderId="42" xfId="1" applyNumberFormat="1" applyFont="1" applyFill="1" applyBorder="1" applyAlignment="1">
      <alignment horizontal="right" vertical="center"/>
    </xf>
    <xf numFmtId="164" fontId="20" fillId="4" borderId="43" xfId="1" applyNumberFormat="1" applyFont="1" applyFill="1" applyBorder="1" applyAlignment="1">
      <alignment horizontal="right" vertical="center"/>
    </xf>
    <xf numFmtId="164" fontId="20" fillId="4" borderId="44" xfId="1" applyNumberFormat="1" applyFont="1" applyFill="1" applyBorder="1" applyAlignment="1">
      <alignment horizontal="right" vertical="center"/>
    </xf>
    <xf numFmtId="164" fontId="9" fillId="3" borderId="33" xfId="1" applyNumberFormat="1" applyFont="1" applyFill="1" applyBorder="1" applyAlignment="1" applyProtection="1">
      <alignment vertical="center"/>
      <protection locked="0"/>
    </xf>
    <xf numFmtId="164" fontId="4" fillId="3" borderId="11" xfId="1" applyNumberFormat="1" applyFont="1" applyFill="1" applyBorder="1" applyAlignment="1" applyProtection="1">
      <alignment horizontal="center" vertical="center"/>
      <protection locked="0"/>
    </xf>
    <xf numFmtId="164" fontId="19" fillId="3" borderId="33" xfId="1" applyNumberFormat="1" applyFont="1" applyFill="1" applyBorder="1" applyAlignment="1" applyProtection="1">
      <alignment vertical="center"/>
      <protection locked="0"/>
    </xf>
    <xf numFmtId="164" fontId="19" fillId="3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29" xfId="1" applyNumberFormat="1" applyFont="1" applyFill="1" applyBorder="1" applyAlignment="1" applyProtection="1">
      <alignment vertical="center"/>
      <protection locked="0"/>
    </xf>
    <xf numFmtId="164" fontId="4" fillId="2" borderId="26" xfId="1" applyNumberFormat="1" applyFont="1" applyFill="1" applyBorder="1" applyAlignment="1">
      <alignment horizontal="center" vertical="center"/>
    </xf>
    <xf numFmtId="164" fontId="19" fillId="3" borderId="29" xfId="1" applyNumberFormat="1" applyFont="1" applyFill="1" applyBorder="1" applyAlignment="1">
      <alignment horizontal="center" vertical="center"/>
    </xf>
    <xf numFmtId="0" fontId="23" fillId="0" borderId="0" xfId="0" applyFont="1" applyAlignment="1"/>
    <xf numFmtId="164" fontId="20" fillId="0" borderId="26" xfId="1" applyNumberFormat="1" applyFont="1" applyFill="1" applyBorder="1" applyAlignment="1">
      <alignment horizontal="right" vertical="center"/>
    </xf>
    <xf numFmtId="164" fontId="20" fillId="0" borderId="26" xfId="1" applyNumberFormat="1" applyFont="1" applyFill="1" applyBorder="1" applyAlignment="1">
      <alignment horizontal="center" vertical="center"/>
    </xf>
    <xf numFmtId="164" fontId="20" fillId="0" borderId="32" xfId="1" applyNumberFormat="1" applyFont="1" applyFill="1" applyBorder="1" applyAlignment="1">
      <alignment horizontal="right" vertical="center"/>
    </xf>
    <xf numFmtId="164" fontId="20" fillId="0" borderId="33" xfId="1" applyNumberFormat="1" applyFont="1" applyFill="1" applyBorder="1" applyAlignment="1">
      <alignment horizontal="right" vertical="center"/>
    </xf>
    <xf numFmtId="164" fontId="20" fillId="0" borderId="34" xfId="1" applyNumberFormat="1" applyFont="1" applyFill="1" applyBorder="1" applyAlignment="1">
      <alignment horizontal="right" vertical="center"/>
    </xf>
    <xf numFmtId="164" fontId="20" fillId="0" borderId="40" xfId="1" applyNumberFormat="1" applyFont="1" applyFill="1" applyBorder="1" applyAlignment="1">
      <alignment horizontal="right" vertical="center"/>
    </xf>
    <xf numFmtId="164" fontId="19" fillId="0" borderId="34" xfId="1" applyNumberFormat="1" applyFont="1" applyFill="1" applyBorder="1" applyAlignment="1">
      <alignment horizontal="right" vertical="center"/>
    </xf>
    <xf numFmtId="164" fontId="7" fillId="0" borderId="39" xfId="1" applyNumberFormat="1" applyFont="1" applyFill="1" applyBorder="1" applyAlignment="1" applyProtection="1">
      <alignment vertical="center"/>
      <protection locked="0"/>
    </xf>
    <xf numFmtId="164" fontId="7" fillId="0" borderId="39" xfId="1" applyNumberFormat="1" applyFont="1" applyFill="1" applyBorder="1" applyAlignment="1" applyProtection="1">
      <alignment horizontal="center" vertical="center"/>
      <protection locked="0"/>
    </xf>
    <xf numFmtId="164" fontId="20" fillId="0" borderId="32" xfId="1" applyNumberFormat="1" applyFont="1" applyFill="1" applyBorder="1" applyAlignment="1">
      <alignment horizontal="center" vertical="center"/>
    </xf>
    <xf numFmtId="164" fontId="19" fillId="0" borderId="34" xfId="1" applyNumberFormat="1" applyFont="1" applyFill="1" applyBorder="1" applyAlignment="1">
      <alignment horizontal="center" vertical="center"/>
    </xf>
    <xf numFmtId="164" fontId="20" fillId="3" borderId="33" xfId="1" applyNumberFormat="1" applyFont="1" applyFill="1" applyBorder="1" applyAlignment="1">
      <alignment horizontal="right" vertical="center"/>
    </xf>
    <xf numFmtId="164" fontId="20" fillId="3" borderId="34" xfId="1" applyNumberFormat="1" applyFont="1" applyFill="1" applyBorder="1" applyAlignment="1">
      <alignment horizontal="right" vertical="center"/>
    </xf>
    <xf numFmtId="164" fontId="20" fillId="3" borderId="40" xfId="1" applyNumberFormat="1" applyFont="1" applyFill="1" applyBorder="1" applyAlignment="1">
      <alignment horizontal="right" vertical="center"/>
    </xf>
    <xf numFmtId="164" fontId="20" fillId="3" borderId="26" xfId="1" applyNumberFormat="1" applyFont="1" applyFill="1" applyBorder="1" applyAlignment="1">
      <alignment horizontal="center" vertical="center"/>
    </xf>
    <xf numFmtId="164" fontId="21" fillId="0" borderId="45" xfId="1" applyNumberFormat="1" applyFont="1" applyBorder="1" applyAlignment="1">
      <alignment horizontal="center" vertical="center" wrapText="1"/>
    </xf>
    <xf numFmtId="164" fontId="21" fillId="0" borderId="47" xfId="1" applyNumberFormat="1" applyFont="1" applyBorder="1" applyAlignment="1">
      <alignment horizontal="center" vertical="center" wrapText="1"/>
    </xf>
    <xf numFmtId="164" fontId="4" fillId="2" borderId="32" xfId="1" applyNumberFormat="1" applyFont="1" applyFill="1" applyBorder="1" applyAlignment="1">
      <alignment horizontal="center" vertical="center" wrapText="1"/>
    </xf>
    <xf numFmtId="164" fontId="4" fillId="2" borderId="46" xfId="1" applyNumberFormat="1" applyFont="1" applyFill="1" applyBorder="1" applyAlignment="1">
      <alignment horizontal="center" vertical="center" wrapText="1"/>
    </xf>
    <xf numFmtId="164" fontId="4" fillId="2" borderId="29" xfId="1" applyNumberFormat="1" applyFont="1" applyFill="1" applyBorder="1" applyAlignment="1">
      <alignment horizontal="center" vertical="center"/>
    </xf>
    <xf numFmtId="164" fontId="4" fillId="2" borderId="29" xfId="1" applyNumberFormat="1" applyFont="1" applyFill="1" applyBorder="1" applyAlignment="1">
      <alignment horizontal="center" vertical="center" wrapText="1"/>
    </xf>
    <xf numFmtId="164" fontId="4" fillId="2" borderId="47" xfId="1" applyNumberFormat="1" applyFont="1" applyFill="1" applyBorder="1" applyAlignment="1">
      <alignment horizontal="center" vertical="center" wrapText="1"/>
    </xf>
    <xf numFmtId="164" fontId="4" fillId="2" borderId="23" xfId="1" applyNumberFormat="1" applyFont="1" applyFill="1" applyBorder="1" applyAlignment="1">
      <alignment horizontal="center" vertical="center"/>
    </xf>
    <xf numFmtId="164" fontId="4" fillId="2" borderId="48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26" xfId="1" applyNumberFormat="1" applyFont="1" applyFill="1" applyBorder="1" applyAlignment="1">
      <alignment horizontal="center" vertical="center" wrapText="1"/>
    </xf>
    <xf numFmtId="164" fontId="4" fillId="2" borderId="47" xfId="1" applyNumberFormat="1" applyFont="1" applyFill="1" applyBorder="1" applyAlignment="1">
      <alignment horizontal="center" vertical="center"/>
    </xf>
    <xf numFmtId="164" fontId="7" fillId="2" borderId="28" xfId="1" applyNumberFormat="1" applyFont="1" applyFill="1" applyBorder="1" applyAlignment="1">
      <alignment horizontal="center" vertical="center"/>
    </xf>
    <xf numFmtId="164" fontId="7" fillId="2" borderId="29" xfId="1" applyNumberFormat="1" applyFont="1" applyFill="1" applyBorder="1" applyAlignment="1">
      <alignment horizontal="center" vertical="center"/>
    </xf>
    <xf numFmtId="164" fontId="7" fillId="2" borderId="30" xfId="1" applyNumberFormat="1" applyFont="1" applyFill="1" applyBorder="1" applyAlignment="1">
      <alignment horizontal="center" vertical="center"/>
    </xf>
    <xf numFmtId="164" fontId="7" fillId="2" borderId="26" xfId="1" applyNumberFormat="1" applyFont="1" applyFill="1" applyBorder="1" applyAlignment="1">
      <alignment horizontal="center" vertical="center"/>
    </xf>
    <xf numFmtId="164" fontId="22" fillId="2" borderId="30" xfId="1" applyNumberFormat="1" applyFont="1" applyFill="1" applyBorder="1" applyAlignment="1">
      <alignment horizontal="center" vertical="center"/>
    </xf>
    <xf numFmtId="164" fontId="22" fillId="2" borderId="35" xfId="1" applyNumberFormat="1" applyFont="1" applyFill="1" applyBorder="1" applyAlignment="1">
      <alignment horizontal="center" vertical="center"/>
    </xf>
    <xf numFmtId="164" fontId="7" fillId="2" borderId="36" xfId="1" applyNumberFormat="1" applyFont="1" applyFill="1" applyBorder="1" applyAlignment="1">
      <alignment horizontal="center" vertical="center"/>
    </xf>
    <xf numFmtId="164" fontId="4" fillId="2" borderId="23" xfId="1" applyNumberFormat="1" applyFont="1" applyFill="1" applyBorder="1" applyAlignment="1">
      <alignment horizontal="center" vertical="center" wrapText="1"/>
    </xf>
    <xf numFmtId="164" fontId="4" fillId="2" borderId="48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164" fontId="3" fillId="0" borderId="0" xfId="1" applyNumberFormat="1" applyFont="1" applyAlignment="1">
      <alignment horizontal="left"/>
    </xf>
    <xf numFmtId="164" fontId="3" fillId="0" borderId="7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17" fillId="0" borderId="49" xfId="1" applyNumberFormat="1" applyFont="1" applyBorder="1" applyAlignment="1">
      <alignment horizontal="center" vertical="top" wrapText="1"/>
    </xf>
    <xf numFmtId="164" fontId="17" fillId="0" borderId="7" xfId="1" applyNumberFormat="1" applyFont="1" applyBorder="1" applyAlignment="1">
      <alignment horizontal="center" vertical="top" wrapText="1"/>
    </xf>
    <xf numFmtId="164" fontId="17" fillId="0" borderId="41" xfId="1" applyNumberFormat="1" applyFont="1" applyBorder="1" applyAlignment="1">
      <alignment horizontal="center" vertical="top" wrapText="1"/>
    </xf>
    <xf numFmtId="164" fontId="17" fillId="0" borderId="9" xfId="1" applyNumberFormat="1" applyFont="1" applyBorder="1" applyAlignment="1">
      <alignment horizontal="center" vertical="top" wrapText="1"/>
    </xf>
    <xf numFmtId="164" fontId="17" fillId="0" borderId="5" xfId="1" applyNumberFormat="1" applyFont="1" applyBorder="1" applyAlignment="1">
      <alignment horizontal="center"/>
    </xf>
    <xf numFmtId="164" fontId="17" fillId="0" borderId="10" xfId="1" applyNumberFormat="1" applyFont="1" applyBorder="1" applyAlignment="1">
      <alignment horizontal="center"/>
    </xf>
    <xf numFmtId="164" fontId="17" fillId="0" borderId="11" xfId="1" applyNumberFormat="1" applyFont="1" applyBorder="1" applyAlignment="1">
      <alignment horizontal="center" vertical="center" wrapText="1"/>
    </xf>
    <xf numFmtId="164" fontId="17" fillId="0" borderId="10" xfId="1" applyNumberFormat="1" applyFont="1" applyBorder="1" applyAlignment="1">
      <alignment horizontal="center" vertical="center" wrapText="1"/>
    </xf>
    <xf numFmtId="164" fontId="17" fillId="0" borderId="11" xfId="1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59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P8" sqref="P8"/>
    </sheetView>
  </sheetViews>
  <sheetFormatPr defaultRowHeight="15" x14ac:dyDescent="0.25"/>
  <cols>
    <col min="2" max="2" width="43.5703125" customWidth="1"/>
    <col min="3" max="5" width="13.42578125" customWidth="1"/>
    <col min="6" max="6" width="14" customWidth="1"/>
    <col min="7" max="15" width="13.42578125" customWidth="1"/>
    <col min="16" max="16" width="17.140625" customWidth="1"/>
    <col min="17" max="18" width="13.42578125" customWidth="1"/>
  </cols>
  <sheetData>
    <row r="1" spans="1:18" ht="23.25" x14ac:dyDescent="0.35">
      <c r="A1" s="86" t="s">
        <v>114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3.25" x14ac:dyDescent="0.35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 x14ac:dyDescent="0.25">
      <c r="A3" s="114" t="s">
        <v>115</v>
      </c>
      <c r="B3" s="115"/>
      <c r="C3" s="106">
        <v>1</v>
      </c>
      <c r="D3" s="106"/>
      <c r="E3" s="106">
        <v>2</v>
      </c>
      <c r="F3" s="106"/>
      <c r="G3" s="50">
        <v>3</v>
      </c>
      <c r="H3" s="106">
        <v>4</v>
      </c>
      <c r="I3" s="106"/>
      <c r="J3" s="106">
        <v>5</v>
      </c>
      <c r="K3" s="106"/>
      <c r="L3" s="106">
        <v>6</v>
      </c>
      <c r="M3" s="106"/>
      <c r="N3" s="107">
        <v>7</v>
      </c>
      <c r="O3" s="107"/>
      <c r="P3" s="66">
        <v>8</v>
      </c>
      <c r="Q3" s="50">
        <v>9</v>
      </c>
      <c r="R3" s="84">
        <v>10</v>
      </c>
    </row>
    <row r="4" spans="1:18" ht="25.5" customHeight="1" x14ac:dyDescent="0.25">
      <c r="A4" s="116"/>
      <c r="B4" s="117"/>
      <c r="C4" s="108" t="s">
        <v>0</v>
      </c>
      <c r="D4" s="121"/>
      <c r="E4" s="108" t="s">
        <v>1</v>
      </c>
      <c r="F4" s="121"/>
      <c r="G4" s="108" t="s">
        <v>2</v>
      </c>
      <c r="H4" s="113" t="s">
        <v>3</v>
      </c>
      <c r="I4" s="109"/>
      <c r="J4" s="113" t="s">
        <v>4</v>
      </c>
      <c r="K4" s="109"/>
      <c r="L4" s="108" t="s">
        <v>5</v>
      </c>
      <c r="M4" s="109"/>
      <c r="N4" s="112" t="s">
        <v>6</v>
      </c>
      <c r="O4" s="112"/>
      <c r="P4" s="102" t="s">
        <v>7</v>
      </c>
      <c r="Q4" s="104" t="s">
        <v>8</v>
      </c>
      <c r="R4" s="104" t="s">
        <v>9</v>
      </c>
    </row>
    <row r="5" spans="1:18" ht="30" customHeight="1" x14ac:dyDescent="0.25">
      <c r="A5" s="118" t="s">
        <v>10</v>
      </c>
      <c r="B5" s="117" t="s">
        <v>11</v>
      </c>
      <c r="C5" s="122"/>
      <c r="D5" s="123"/>
      <c r="E5" s="122"/>
      <c r="F5" s="123"/>
      <c r="G5" s="122"/>
      <c r="H5" s="110"/>
      <c r="I5" s="111"/>
      <c r="J5" s="110"/>
      <c r="K5" s="111"/>
      <c r="L5" s="110"/>
      <c r="M5" s="111"/>
      <c r="N5" s="112"/>
      <c r="O5" s="112"/>
      <c r="P5" s="103"/>
      <c r="Q5" s="105"/>
      <c r="R5" s="105"/>
    </row>
    <row r="6" spans="1:18" ht="15.75" x14ac:dyDescent="0.25">
      <c r="A6" s="119"/>
      <c r="B6" s="120"/>
      <c r="C6" s="51" t="s">
        <v>12</v>
      </c>
      <c r="D6" s="51" t="s">
        <v>13</v>
      </c>
      <c r="E6" s="51" t="s">
        <v>12</v>
      </c>
      <c r="F6" s="51" t="s">
        <v>13</v>
      </c>
      <c r="G6" s="51" t="s">
        <v>12</v>
      </c>
      <c r="H6" s="51" t="s">
        <v>12</v>
      </c>
      <c r="I6" s="51" t="s">
        <v>13</v>
      </c>
      <c r="J6" s="51" t="s">
        <v>12</v>
      </c>
      <c r="K6" s="51" t="s">
        <v>14</v>
      </c>
      <c r="L6" s="51" t="s">
        <v>12</v>
      </c>
      <c r="M6" s="51" t="s">
        <v>14</v>
      </c>
      <c r="N6" s="51" t="s">
        <v>12</v>
      </c>
      <c r="O6" s="51" t="s">
        <v>14</v>
      </c>
      <c r="P6" s="51"/>
      <c r="Q6" s="52"/>
      <c r="R6" s="52"/>
    </row>
    <row r="7" spans="1:18" ht="18" x14ac:dyDescent="0.25">
      <c r="A7" s="53" t="s">
        <v>15</v>
      </c>
      <c r="B7" s="83" t="s">
        <v>16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20.25" x14ac:dyDescent="0.25">
      <c r="A8" s="54" t="s">
        <v>17</v>
      </c>
      <c r="B8" s="55" t="s">
        <v>18</v>
      </c>
      <c r="C8" s="71">
        <v>2</v>
      </c>
      <c r="D8" s="56">
        <v>380</v>
      </c>
      <c r="E8" s="71">
        <v>394</v>
      </c>
      <c r="F8" s="56">
        <v>180500</v>
      </c>
      <c r="G8" s="71">
        <v>21</v>
      </c>
      <c r="H8" s="71">
        <v>2</v>
      </c>
      <c r="I8" s="56">
        <v>4300</v>
      </c>
      <c r="J8" s="71">
        <v>2</v>
      </c>
      <c r="K8" s="56">
        <v>4300</v>
      </c>
      <c r="L8" s="87">
        <f>C8+J8</f>
        <v>4</v>
      </c>
      <c r="M8" s="87">
        <f>D8+K8</f>
        <v>4680</v>
      </c>
      <c r="N8" s="87">
        <f>IFERROR(L8/E8*100,"-")</f>
        <v>1.015228426395939</v>
      </c>
      <c r="O8" s="87">
        <f>IFERROR(M8/F8*100,"-")</f>
        <v>2.5927977839335181</v>
      </c>
      <c r="P8" s="87">
        <f>IFERROR(J8/G8*100,"-")</f>
        <v>9.5238095238095237</v>
      </c>
      <c r="Q8" s="88">
        <v>1</v>
      </c>
      <c r="R8" s="88">
        <f>G8-H8-Q8</f>
        <v>18</v>
      </c>
    </row>
    <row r="9" spans="1:18" ht="20.25" x14ac:dyDescent="0.25">
      <c r="A9" s="54" t="s">
        <v>19</v>
      </c>
      <c r="B9" s="55" t="s">
        <v>20</v>
      </c>
      <c r="C9" s="71">
        <v>0</v>
      </c>
      <c r="D9" s="56">
        <v>0</v>
      </c>
      <c r="E9" s="71">
        <v>241</v>
      </c>
      <c r="F9" s="56">
        <v>114000</v>
      </c>
      <c r="G9" s="71">
        <v>11</v>
      </c>
      <c r="H9" s="71">
        <v>2</v>
      </c>
      <c r="I9" s="56">
        <v>16</v>
      </c>
      <c r="J9" s="71">
        <v>2</v>
      </c>
      <c r="K9" s="56">
        <v>16</v>
      </c>
      <c r="L9" s="87">
        <f t="shared" ref="L9:M59" si="0">C9+J9</f>
        <v>2</v>
      </c>
      <c r="M9" s="87">
        <f t="shared" si="0"/>
        <v>16</v>
      </c>
      <c r="N9" s="87">
        <f t="shared" ref="N9:O59" si="1">IFERROR(L9/E9*100,"-")</f>
        <v>0.82987551867219922</v>
      </c>
      <c r="O9" s="87">
        <f t="shared" si="1"/>
        <v>1.4035087719298244E-2</v>
      </c>
      <c r="P9" s="87">
        <f t="shared" ref="P9:P59" si="2">IFERROR(J9/G9*100,"-")</f>
        <v>18.181818181818183</v>
      </c>
      <c r="Q9" s="88">
        <v>1</v>
      </c>
      <c r="R9" s="88">
        <f t="shared" ref="R9:R57" si="3">G9-H9-Q9</f>
        <v>8</v>
      </c>
    </row>
    <row r="10" spans="1:18" ht="20.25" x14ac:dyDescent="0.25">
      <c r="A10" s="54" t="s">
        <v>21</v>
      </c>
      <c r="B10" s="55" t="s">
        <v>22</v>
      </c>
      <c r="C10" s="71">
        <v>0</v>
      </c>
      <c r="D10" s="56">
        <v>0</v>
      </c>
      <c r="E10" s="71">
        <v>37</v>
      </c>
      <c r="F10" s="56">
        <v>19800</v>
      </c>
      <c r="G10" s="71">
        <v>3</v>
      </c>
      <c r="H10" s="71">
        <v>2</v>
      </c>
      <c r="I10" s="56">
        <v>1500</v>
      </c>
      <c r="J10" s="71">
        <v>2</v>
      </c>
      <c r="K10" s="56">
        <v>1500</v>
      </c>
      <c r="L10" s="87">
        <f t="shared" si="0"/>
        <v>2</v>
      </c>
      <c r="M10" s="87">
        <f t="shared" si="0"/>
        <v>1500</v>
      </c>
      <c r="N10" s="87">
        <f t="shared" si="1"/>
        <v>5.4054054054054053</v>
      </c>
      <c r="O10" s="87">
        <f t="shared" si="1"/>
        <v>7.5757575757575761</v>
      </c>
      <c r="P10" s="87">
        <f t="shared" si="2"/>
        <v>66.666666666666657</v>
      </c>
      <c r="Q10" s="88">
        <v>1</v>
      </c>
      <c r="R10" s="88">
        <f t="shared" si="3"/>
        <v>0</v>
      </c>
    </row>
    <row r="11" spans="1:18" ht="20.25" x14ac:dyDescent="0.25">
      <c r="A11" s="54" t="s">
        <v>23</v>
      </c>
      <c r="B11" s="55" t="s">
        <v>24</v>
      </c>
      <c r="C11" s="71">
        <v>0</v>
      </c>
      <c r="D11" s="56">
        <v>0</v>
      </c>
      <c r="E11" s="71">
        <v>32</v>
      </c>
      <c r="F11" s="56">
        <v>15000</v>
      </c>
      <c r="G11" s="71">
        <v>1</v>
      </c>
      <c r="H11" s="71">
        <v>0</v>
      </c>
      <c r="I11" s="56">
        <v>0</v>
      </c>
      <c r="J11" s="71">
        <v>0</v>
      </c>
      <c r="K11" s="56">
        <v>0</v>
      </c>
      <c r="L11" s="87">
        <f t="shared" si="0"/>
        <v>0</v>
      </c>
      <c r="M11" s="87">
        <f t="shared" si="0"/>
        <v>0</v>
      </c>
      <c r="N11" s="87">
        <f t="shared" si="1"/>
        <v>0</v>
      </c>
      <c r="O11" s="87">
        <f t="shared" si="1"/>
        <v>0</v>
      </c>
      <c r="P11" s="87">
        <f t="shared" si="2"/>
        <v>0</v>
      </c>
      <c r="Q11" s="88">
        <v>0</v>
      </c>
      <c r="R11" s="88">
        <f t="shared" si="3"/>
        <v>1</v>
      </c>
    </row>
    <row r="12" spans="1:18" ht="20.25" x14ac:dyDescent="0.25">
      <c r="A12" s="54" t="s">
        <v>25</v>
      </c>
      <c r="B12" s="55" t="s">
        <v>26</v>
      </c>
      <c r="C12" s="71">
        <v>0</v>
      </c>
      <c r="D12" s="56">
        <v>0</v>
      </c>
      <c r="E12" s="71">
        <v>47</v>
      </c>
      <c r="F12" s="56">
        <v>23700</v>
      </c>
      <c r="G12" s="71">
        <v>26</v>
      </c>
      <c r="H12" s="71">
        <v>25</v>
      </c>
      <c r="I12" s="56">
        <v>27704</v>
      </c>
      <c r="J12" s="71">
        <v>25</v>
      </c>
      <c r="K12" s="56">
        <v>27704</v>
      </c>
      <c r="L12" s="87">
        <f t="shared" si="0"/>
        <v>25</v>
      </c>
      <c r="M12" s="87">
        <f t="shared" si="0"/>
        <v>27704</v>
      </c>
      <c r="N12" s="87">
        <f t="shared" si="1"/>
        <v>53.191489361702125</v>
      </c>
      <c r="O12" s="87">
        <f t="shared" si="1"/>
        <v>116.89451476793249</v>
      </c>
      <c r="P12" s="87">
        <f t="shared" si="2"/>
        <v>96.15384615384616</v>
      </c>
      <c r="Q12" s="88">
        <v>0</v>
      </c>
      <c r="R12" s="88">
        <f t="shared" si="3"/>
        <v>1</v>
      </c>
    </row>
    <row r="13" spans="1:18" ht="20.25" x14ac:dyDescent="0.25">
      <c r="A13" s="54" t="s">
        <v>27</v>
      </c>
      <c r="B13" s="55" t="s">
        <v>28</v>
      </c>
      <c r="C13" s="71">
        <v>0</v>
      </c>
      <c r="D13" s="56">
        <v>0</v>
      </c>
      <c r="E13" s="71">
        <v>30</v>
      </c>
      <c r="F13" s="56">
        <v>15400</v>
      </c>
      <c r="G13" s="71">
        <v>2</v>
      </c>
      <c r="H13" s="71">
        <v>1</v>
      </c>
      <c r="I13" s="56">
        <v>1500</v>
      </c>
      <c r="J13" s="71">
        <v>0</v>
      </c>
      <c r="K13" s="56">
        <v>0</v>
      </c>
      <c r="L13" s="87">
        <f t="shared" si="0"/>
        <v>0</v>
      </c>
      <c r="M13" s="87">
        <f t="shared" si="0"/>
        <v>0</v>
      </c>
      <c r="N13" s="87">
        <f t="shared" si="1"/>
        <v>0</v>
      </c>
      <c r="O13" s="87">
        <f t="shared" si="1"/>
        <v>0</v>
      </c>
      <c r="P13" s="87">
        <f t="shared" si="2"/>
        <v>0</v>
      </c>
      <c r="Q13" s="88">
        <v>0</v>
      </c>
      <c r="R13" s="88">
        <f t="shared" si="3"/>
        <v>1</v>
      </c>
    </row>
    <row r="14" spans="1:18" ht="20.25" x14ac:dyDescent="0.25">
      <c r="A14" s="54" t="s">
        <v>29</v>
      </c>
      <c r="B14" s="55" t="s">
        <v>30</v>
      </c>
      <c r="C14" s="71">
        <v>0</v>
      </c>
      <c r="D14" s="56">
        <v>0</v>
      </c>
      <c r="E14" s="71">
        <v>25</v>
      </c>
      <c r="F14" s="56">
        <v>12600</v>
      </c>
      <c r="G14" s="71">
        <v>1</v>
      </c>
      <c r="H14" s="71">
        <v>1</v>
      </c>
      <c r="I14" s="56">
        <v>585</v>
      </c>
      <c r="J14" s="71">
        <v>1</v>
      </c>
      <c r="K14" s="56">
        <v>585</v>
      </c>
      <c r="L14" s="87">
        <f t="shared" si="0"/>
        <v>1</v>
      </c>
      <c r="M14" s="87">
        <f t="shared" si="0"/>
        <v>585</v>
      </c>
      <c r="N14" s="87">
        <f t="shared" si="1"/>
        <v>4</v>
      </c>
      <c r="O14" s="87">
        <f t="shared" si="1"/>
        <v>4.6428571428571432</v>
      </c>
      <c r="P14" s="87">
        <f t="shared" si="2"/>
        <v>100</v>
      </c>
      <c r="Q14" s="88">
        <v>0</v>
      </c>
      <c r="R14" s="88">
        <f t="shared" si="3"/>
        <v>0</v>
      </c>
    </row>
    <row r="15" spans="1:18" ht="20.25" x14ac:dyDescent="0.25">
      <c r="A15" s="54" t="s">
        <v>31</v>
      </c>
      <c r="B15" s="55" t="s">
        <v>32</v>
      </c>
      <c r="C15" s="71">
        <v>0</v>
      </c>
      <c r="D15" s="56">
        <v>0</v>
      </c>
      <c r="E15" s="71">
        <v>39</v>
      </c>
      <c r="F15" s="56">
        <v>18300</v>
      </c>
      <c r="G15" s="71">
        <v>5</v>
      </c>
      <c r="H15" s="71">
        <v>0</v>
      </c>
      <c r="I15" s="56">
        <v>0</v>
      </c>
      <c r="J15" s="71">
        <v>0</v>
      </c>
      <c r="K15" s="56">
        <v>0</v>
      </c>
      <c r="L15" s="87">
        <f t="shared" si="0"/>
        <v>0</v>
      </c>
      <c r="M15" s="87">
        <f t="shared" si="0"/>
        <v>0</v>
      </c>
      <c r="N15" s="87">
        <f t="shared" si="1"/>
        <v>0</v>
      </c>
      <c r="O15" s="87">
        <f t="shared" si="1"/>
        <v>0</v>
      </c>
      <c r="P15" s="87">
        <f t="shared" si="2"/>
        <v>0</v>
      </c>
      <c r="Q15" s="88">
        <v>0</v>
      </c>
      <c r="R15" s="88">
        <f t="shared" si="3"/>
        <v>5</v>
      </c>
    </row>
    <row r="16" spans="1:18" ht="20.25" x14ac:dyDescent="0.25">
      <c r="A16" s="54" t="s">
        <v>33</v>
      </c>
      <c r="B16" s="55" t="s">
        <v>34</v>
      </c>
      <c r="C16" s="71">
        <v>0</v>
      </c>
      <c r="D16" s="56">
        <v>0</v>
      </c>
      <c r="E16" s="71">
        <v>14</v>
      </c>
      <c r="F16" s="56">
        <v>5100</v>
      </c>
      <c r="G16" s="71">
        <v>1</v>
      </c>
      <c r="H16" s="71">
        <v>0</v>
      </c>
      <c r="I16" s="56">
        <v>0</v>
      </c>
      <c r="J16" s="71">
        <v>0</v>
      </c>
      <c r="K16" s="56">
        <v>0</v>
      </c>
      <c r="L16" s="87">
        <f t="shared" si="0"/>
        <v>0</v>
      </c>
      <c r="M16" s="87">
        <f t="shared" si="0"/>
        <v>0</v>
      </c>
      <c r="N16" s="87">
        <f t="shared" si="1"/>
        <v>0</v>
      </c>
      <c r="O16" s="87">
        <f t="shared" si="1"/>
        <v>0</v>
      </c>
      <c r="P16" s="87">
        <f t="shared" si="2"/>
        <v>0</v>
      </c>
      <c r="Q16" s="88">
        <v>0</v>
      </c>
      <c r="R16" s="88">
        <f t="shared" si="3"/>
        <v>1</v>
      </c>
    </row>
    <row r="17" spans="1:18" ht="20.25" x14ac:dyDescent="0.25">
      <c r="A17" s="54" t="s">
        <v>35</v>
      </c>
      <c r="B17" s="55" t="s">
        <v>36</v>
      </c>
      <c r="C17" s="71">
        <v>0</v>
      </c>
      <c r="D17" s="56">
        <v>0</v>
      </c>
      <c r="E17" s="71">
        <v>0</v>
      </c>
      <c r="F17" s="56">
        <v>0</v>
      </c>
      <c r="G17" s="71">
        <v>0</v>
      </c>
      <c r="H17" s="71">
        <v>0</v>
      </c>
      <c r="I17" s="56">
        <v>0</v>
      </c>
      <c r="J17" s="71">
        <v>0</v>
      </c>
      <c r="K17" s="56">
        <v>0</v>
      </c>
      <c r="L17" s="87">
        <f t="shared" si="0"/>
        <v>0</v>
      </c>
      <c r="M17" s="87">
        <f t="shared" si="0"/>
        <v>0</v>
      </c>
      <c r="N17" s="87" t="str">
        <f t="shared" si="1"/>
        <v>-</v>
      </c>
      <c r="O17" s="87" t="str">
        <f t="shared" si="1"/>
        <v>-</v>
      </c>
      <c r="P17" s="87" t="str">
        <f t="shared" si="2"/>
        <v>-</v>
      </c>
      <c r="Q17" s="88">
        <v>0</v>
      </c>
      <c r="R17" s="88">
        <f t="shared" si="3"/>
        <v>0</v>
      </c>
    </row>
    <row r="18" spans="1:18" ht="20.25" x14ac:dyDescent="0.25">
      <c r="A18" s="54" t="s">
        <v>37</v>
      </c>
      <c r="B18" s="55" t="s">
        <v>38</v>
      </c>
      <c r="C18" s="71">
        <v>0</v>
      </c>
      <c r="D18" s="56">
        <v>0</v>
      </c>
      <c r="E18" s="71">
        <v>27</v>
      </c>
      <c r="F18" s="56">
        <v>12300</v>
      </c>
      <c r="G18" s="71">
        <v>1</v>
      </c>
      <c r="H18" s="71">
        <v>0</v>
      </c>
      <c r="I18" s="56">
        <v>0</v>
      </c>
      <c r="J18" s="71">
        <v>0</v>
      </c>
      <c r="K18" s="56">
        <v>0</v>
      </c>
      <c r="L18" s="87">
        <f t="shared" si="0"/>
        <v>0</v>
      </c>
      <c r="M18" s="87">
        <f t="shared" si="0"/>
        <v>0</v>
      </c>
      <c r="N18" s="87">
        <f t="shared" si="1"/>
        <v>0</v>
      </c>
      <c r="O18" s="87">
        <f t="shared" si="1"/>
        <v>0</v>
      </c>
      <c r="P18" s="87">
        <f t="shared" si="2"/>
        <v>0</v>
      </c>
      <c r="Q18" s="88">
        <v>0</v>
      </c>
      <c r="R18" s="88">
        <f t="shared" si="3"/>
        <v>1</v>
      </c>
    </row>
    <row r="19" spans="1:18" ht="20.25" x14ac:dyDescent="0.25">
      <c r="A19" s="54" t="s">
        <v>39</v>
      </c>
      <c r="B19" s="55" t="s">
        <v>40</v>
      </c>
      <c r="C19" s="71">
        <v>0</v>
      </c>
      <c r="D19" s="56">
        <v>0</v>
      </c>
      <c r="E19" s="71">
        <v>15</v>
      </c>
      <c r="F19" s="56">
        <v>6000</v>
      </c>
      <c r="G19" s="71">
        <v>0</v>
      </c>
      <c r="H19" s="71">
        <v>0</v>
      </c>
      <c r="I19" s="56">
        <v>0</v>
      </c>
      <c r="J19" s="71">
        <v>0</v>
      </c>
      <c r="K19" s="56">
        <v>0</v>
      </c>
      <c r="L19" s="87">
        <f t="shared" si="0"/>
        <v>0</v>
      </c>
      <c r="M19" s="87">
        <f t="shared" si="0"/>
        <v>0</v>
      </c>
      <c r="N19" s="87">
        <f t="shared" si="1"/>
        <v>0</v>
      </c>
      <c r="O19" s="87">
        <f t="shared" si="1"/>
        <v>0</v>
      </c>
      <c r="P19" s="87" t="str">
        <f t="shared" si="2"/>
        <v>-</v>
      </c>
      <c r="Q19" s="88">
        <v>0</v>
      </c>
      <c r="R19" s="88">
        <f t="shared" si="3"/>
        <v>0</v>
      </c>
    </row>
    <row r="20" spans="1:18" ht="20.25" x14ac:dyDescent="0.25">
      <c r="A20" s="54" t="s">
        <v>41</v>
      </c>
      <c r="B20" s="55" t="s">
        <v>42</v>
      </c>
      <c r="C20" s="71">
        <v>0</v>
      </c>
      <c r="D20" s="56">
        <v>0</v>
      </c>
      <c r="E20" s="71">
        <v>22</v>
      </c>
      <c r="F20" s="56">
        <v>11100</v>
      </c>
      <c r="G20" s="71">
        <v>3</v>
      </c>
      <c r="H20" s="71">
        <v>3</v>
      </c>
      <c r="I20" s="56">
        <v>490</v>
      </c>
      <c r="J20" s="71">
        <v>3</v>
      </c>
      <c r="K20" s="56">
        <v>490</v>
      </c>
      <c r="L20" s="87">
        <f t="shared" si="0"/>
        <v>3</v>
      </c>
      <c r="M20" s="87">
        <f t="shared" si="0"/>
        <v>490</v>
      </c>
      <c r="N20" s="87">
        <f t="shared" si="1"/>
        <v>13.636363636363635</v>
      </c>
      <c r="O20" s="87">
        <f t="shared" si="1"/>
        <v>4.4144144144144146</v>
      </c>
      <c r="P20" s="87">
        <f t="shared" si="2"/>
        <v>100</v>
      </c>
      <c r="Q20" s="88">
        <v>0</v>
      </c>
      <c r="R20" s="88">
        <f t="shared" si="3"/>
        <v>0</v>
      </c>
    </row>
    <row r="21" spans="1:18" ht="20.25" x14ac:dyDescent="0.25">
      <c r="A21" s="54" t="s">
        <v>43</v>
      </c>
      <c r="B21" s="55" t="s">
        <v>44</v>
      </c>
      <c r="C21" s="71">
        <v>0</v>
      </c>
      <c r="D21" s="56">
        <v>0</v>
      </c>
      <c r="E21" s="71">
        <v>0</v>
      </c>
      <c r="F21" s="56">
        <v>0</v>
      </c>
      <c r="G21" s="71">
        <v>0</v>
      </c>
      <c r="H21" s="71">
        <v>0</v>
      </c>
      <c r="I21" s="56">
        <v>0</v>
      </c>
      <c r="J21" s="71">
        <v>0</v>
      </c>
      <c r="K21" s="56">
        <v>0</v>
      </c>
      <c r="L21" s="87">
        <f t="shared" si="0"/>
        <v>0</v>
      </c>
      <c r="M21" s="87">
        <f t="shared" si="0"/>
        <v>0</v>
      </c>
      <c r="N21" s="87" t="str">
        <f t="shared" si="1"/>
        <v>-</v>
      </c>
      <c r="O21" s="87" t="str">
        <f t="shared" si="1"/>
        <v>-</v>
      </c>
      <c r="P21" s="87" t="str">
        <f t="shared" si="2"/>
        <v>-</v>
      </c>
      <c r="Q21" s="88">
        <v>0</v>
      </c>
      <c r="R21" s="88">
        <f t="shared" si="3"/>
        <v>0</v>
      </c>
    </row>
    <row r="22" spans="1:18" ht="20.25" x14ac:dyDescent="0.25">
      <c r="A22" s="54" t="s">
        <v>45</v>
      </c>
      <c r="B22" s="55" t="s">
        <v>46</v>
      </c>
      <c r="C22" s="71">
        <v>0</v>
      </c>
      <c r="D22" s="56">
        <v>0</v>
      </c>
      <c r="E22" s="71">
        <v>4</v>
      </c>
      <c r="F22" s="56">
        <v>2400</v>
      </c>
      <c r="G22" s="71">
        <v>2</v>
      </c>
      <c r="H22" s="71">
        <v>2</v>
      </c>
      <c r="I22" s="56">
        <v>250</v>
      </c>
      <c r="J22" s="71">
        <v>2</v>
      </c>
      <c r="K22" s="56">
        <v>250</v>
      </c>
      <c r="L22" s="87">
        <f t="shared" si="0"/>
        <v>2</v>
      </c>
      <c r="M22" s="87">
        <f t="shared" si="0"/>
        <v>250</v>
      </c>
      <c r="N22" s="87">
        <f t="shared" si="1"/>
        <v>50</v>
      </c>
      <c r="O22" s="87">
        <f t="shared" si="1"/>
        <v>10.416666666666668</v>
      </c>
      <c r="P22" s="87">
        <f t="shared" si="2"/>
        <v>100</v>
      </c>
      <c r="Q22" s="88">
        <v>0</v>
      </c>
      <c r="R22" s="88">
        <f t="shared" si="3"/>
        <v>0</v>
      </c>
    </row>
    <row r="23" spans="1:18" ht="20.25" x14ac:dyDescent="0.25">
      <c r="A23" s="54" t="s">
        <v>47</v>
      </c>
      <c r="B23" s="55" t="s">
        <v>48</v>
      </c>
      <c r="C23" s="71">
        <v>0</v>
      </c>
      <c r="D23" s="56">
        <v>0</v>
      </c>
      <c r="E23" s="71">
        <v>0</v>
      </c>
      <c r="F23" s="56">
        <v>0</v>
      </c>
      <c r="G23" s="71">
        <v>0</v>
      </c>
      <c r="H23" s="71">
        <v>0</v>
      </c>
      <c r="I23" s="56">
        <v>0</v>
      </c>
      <c r="J23" s="71">
        <v>0</v>
      </c>
      <c r="K23" s="56">
        <v>0</v>
      </c>
      <c r="L23" s="87">
        <f t="shared" si="0"/>
        <v>0</v>
      </c>
      <c r="M23" s="87">
        <f t="shared" si="0"/>
        <v>0</v>
      </c>
      <c r="N23" s="87" t="str">
        <f t="shared" si="1"/>
        <v>-</v>
      </c>
      <c r="O23" s="87" t="str">
        <f t="shared" si="1"/>
        <v>-</v>
      </c>
      <c r="P23" s="87" t="str">
        <f t="shared" si="2"/>
        <v>-</v>
      </c>
      <c r="Q23" s="88">
        <v>0</v>
      </c>
      <c r="R23" s="88">
        <f t="shared" si="3"/>
        <v>0</v>
      </c>
    </row>
    <row r="24" spans="1:18" ht="20.25" x14ac:dyDescent="0.25">
      <c r="A24" s="54" t="s">
        <v>49</v>
      </c>
      <c r="B24" s="55" t="s">
        <v>50</v>
      </c>
      <c r="C24" s="71">
        <v>0</v>
      </c>
      <c r="D24" s="56">
        <v>0</v>
      </c>
      <c r="E24" s="71">
        <v>7</v>
      </c>
      <c r="F24" s="56">
        <v>2100</v>
      </c>
      <c r="G24" s="71">
        <v>0</v>
      </c>
      <c r="H24" s="71">
        <v>0</v>
      </c>
      <c r="I24" s="56">
        <v>0</v>
      </c>
      <c r="J24" s="71">
        <v>0</v>
      </c>
      <c r="K24" s="56">
        <v>0</v>
      </c>
      <c r="L24" s="87">
        <f t="shared" si="0"/>
        <v>0</v>
      </c>
      <c r="M24" s="87">
        <f t="shared" si="0"/>
        <v>0</v>
      </c>
      <c r="N24" s="87">
        <f t="shared" si="1"/>
        <v>0</v>
      </c>
      <c r="O24" s="87">
        <f t="shared" si="1"/>
        <v>0</v>
      </c>
      <c r="P24" s="87" t="str">
        <f t="shared" si="2"/>
        <v>-</v>
      </c>
      <c r="Q24" s="88">
        <v>0</v>
      </c>
      <c r="R24" s="88">
        <f t="shared" si="3"/>
        <v>0</v>
      </c>
    </row>
    <row r="25" spans="1:18" ht="20.25" x14ac:dyDescent="0.25">
      <c r="A25" s="54" t="s">
        <v>51</v>
      </c>
      <c r="B25" s="55" t="s">
        <v>52</v>
      </c>
      <c r="C25" s="71">
        <v>0</v>
      </c>
      <c r="D25" s="56">
        <v>0</v>
      </c>
      <c r="E25" s="71">
        <v>14</v>
      </c>
      <c r="F25" s="56">
        <v>4200</v>
      </c>
      <c r="G25" s="71">
        <v>0</v>
      </c>
      <c r="H25" s="71">
        <v>0</v>
      </c>
      <c r="I25" s="56">
        <v>0</v>
      </c>
      <c r="J25" s="71">
        <v>0</v>
      </c>
      <c r="K25" s="56">
        <v>0</v>
      </c>
      <c r="L25" s="87">
        <f t="shared" si="0"/>
        <v>0</v>
      </c>
      <c r="M25" s="87">
        <f t="shared" si="0"/>
        <v>0</v>
      </c>
      <c r="N25" s="87">
        <f t="shared" si="1"/>
        <v>0</v>
      </c>
      <c r="O25" s="87">
        <f t="shared" si="1"/>
        <v>0</v>
      </c>
      <c r="P25" s="87" t="str">
        <f t="shared" si="2"/>
        <v>-</v>
      </c>
      <c r="Q25" s="88">
        <v>0</v>
      </c>
      <c r="R25" s="88">
        <f t="shared" si="3"/>
        <v>0</v>
      </c>
    </row>
    <row r="26" spans="1:18" ht="20.25" x14ac:dyDescent="0.25">
      <c r="A26" s="54" t="s">
        <v>53</v>
      </c>
      <c r="B26" s="55" t="s">
        <v>54</v>
      </c>
      <c r="C26" s="71">
        <v>0</v>
      </c>
      <c r="D26" s="56">
        <v>0</v>
      </c>
      <c r="E26" s="71">
        <v>5</v>
      </c>
      <c r="F26" s="56">
        <v>3000</v>
      </c>
      <c r="G26" s="71">
        <v>0</v>
      </c>
      <c r="H26" s="71">
        <v>0</v>
      </c>
      <c r="I26" s="56">
        <v>0</v>
      </c>
      <c r="J26" s="71">
        <v>0</v>
      </c>
      <c r="K26" s="56">
        <v>0</v>
      </c>
      <c r="L26" s="87">
        <f t="shared" si="0"/>
        <v>0</v>
      </c>
      <c r="M26" s="87">
        <f t="shared" si="0"/>
        <v>0</v>
      </c>
      <c r="N26" s="87">
        <f t="shared" si="1"/>
        <v>0</v>
      </c>
      <c r="O26" s="87">
        <f t="shared" si="1"/>
        <v>0</v>
      </c>
      <c r="P26" s="87" t="str">
        <f t="shared" si="2"/>
        <v>-</v>
      </c>
      <c r="Q26" s="88">
        <v>0</v>
      </c>
      <c r="R26" s="88">
        <f t="shared" si="3"/>
        <v>0</v>
      </c>
    </row>
    <row r="27" spans="1:18" ht="20.25" x14ac:dyDescent="0.25">
      <c r="A27" s="54" t="s">
        <v>55</v>
      </c>
      <c r="B27" s="55" t="s">
        <v>56</v>
      </c>
      <c r="C27" s="71">
        <v>0</v>
      </c>
      <c r="D27" s="56">
        <v>0</v>
      </c>
      <c r="E27" s="71">
        <v>0</v>
      </c>
      <c r="F27" s="56">
        <v>0</v>
      </c>
      <c r="G27" s="71">
        <v>0</v>
      </c>
      <c r="H27" s="71">
        <v>0</v>
      </c>
      <c r="I27" s="56">
        <v>0</v>
      </c>
      <c r="J27" s="71">
        <v>0</v>
      </c>
      <c r="K27" s="56">
        <v>0</v>
      </c>
      <c r="L27" s="87">
        <f t="shared" si="0"/>
        <v>0</v>
      </c>
      <c r="M27" s="87">
        <f t="shared" si="0"/>
        <v>0</v>
      </c>
      <c r="N27" s="87" t="str">
        <f t="shared" si="1"/>
        <v>-</v>
      </c>
      <c r="O27" s="87" t="str">
        <f t="shared" si="1"/>
        <v>-</v>
      </c>
      <c r="P27" s="87" t="str">
        <f t="shared" si="2"/>
        <v>-</v>
      </c>
      <c r="Q27" s="88">
        <v>0</v>
      </c>
      <c r="R27" s="88">
        <f t="shared" si="3"/>
        <v>0</v>
      </c>
    </row>
    <row r="28" spans="1:18" ht="20.25" x14ac:dyDescent="0.25">
      <c r="A28" s="54" t="s">
        <v>57</v>
      </c>
      <c r="B28" s="55" t="s">
        <v>58</v>
      </c>
      <c r="C28" s="71">
        <v>0</v>
      </c>
      <c r="D28" s="56">
        <v>0</v>
      </c>
      <c r="E28" s="71">
        <v>7</v>
      </c>
      <c r="F28" s="56">
        <v>2400</v>
      </c>
      <c r="G28" s="71">
        <v>0</v>
      </c>
      <c r="H28" s="71">
        <v>0</v>
      </c>
      <c r="I28" s="56">
        <v>0</v>
      </c>
      <c r="J28" s="71">
        <v>0</v>
      </c>
      <c r="K28" s="56">
        <v>0</v>
      </c>
      <c r="L28" s="89">
        <f t="shared" si="0"/>
        <v>0</v>
      </c>
      <c r="M28" s="89">
        <f t="shared" si="0"/>
        <v>0</v>
      </c>
      <c r="N28" s="89">
        <f t="shared" si="1"/>
        <v>0</v>
      </c>
      <c r="O28" s="89">
        <f t="shared" si="1"/>
        <v>0</v>
      </c>
      <c r="P28" s="89" t="str">
        <f t="shared" si="2"/>
        <v>-</v>
      </c>
      <c r="Q28" s="88">
        <v>0</v>
      </c>
      <c r="R28" s="88">
        <f t="shared" si="3"/>
        <v>0</v>
      </c>
    </row>
    <row r="29" spans="1:18" ht="20.25" x14ac:dyDescent="0.25">
      <c r="A29" s="57"/>
      <c r="B29" s="58" t="s">
        <v>59</v>
      </c>
      <c r="C29" s="72">
        <f t="shared" ref="C29:K29" si="4">SUM(C8:C28)</f>
        <v>2</v>
      </c>
      <c r="D29" s="59">
        <f t="shared" si="4"/>
        <v>380</v>
      </c>
      <c r="E29" s="72">
        <f t="shared" si="4"/>
        <v>960</v>
      </c>
      <c r="F29" s="59">
        <f t="shared" si="4"/>
        <v>447900</v>
      </c>
      <c r="G29" s="72">
        <f t="shared" si="4"/>
        <v>77</v>
      </c>
      <c r="H29" s="72">
        <f t="shared" si="4"/>
        <v>38</v>
      </c>
      <c r="I29" s="59">
        <f t="shared" si="4"/>
        <v>36345</v>
      </c>
      <c r="J29" s="72">
        <f t="shared" si="4"/>
        <v>37</v>
      </c>
      <c r="K29" s="59">
        <f t="shared" si="4"/>
        <v>34845</v>
      </c>
      <c r="L29" s="98">
        <f t="shared" si="0"/>
        <v>39</v>
      </c>
      <c r="M29" s="99">
        <f t="shared" si="0"/>
        <v>35225</v>
      </c>
      <c r="N29" s="99">
        <f t="shared" si="1"/>
        <v>4.0625</v>
      </c>
      <c r="O29" s="99">
        <f t="shared" si="1"/>
        <v>7.8644786782764013</v>
      </c>
      <c r="P29" s="100">
        <f t="shared" si="2"/>
        <v>48.051948051948052</v>
      </c>
      <c r="Q29" s="59">
        <f>SUM(Q8:Q28)</f>
        <v>3</v>
      </c>
      <c r="R29" s="101">
        <f t="shared" si="3"/>
        <v>36</v>
      </c>
    </row>
    <row r="30" spans="1:18" ht="20.25" x14ac:dyDescent="0.25">
      <c r="A30" s="53" t="s">
        <v>60</v>
      </c>
      <c r="B30" s="60" t="s">
        <v>61</v>
      </c>
      <c r="C30" s="67"/>
      <c r="D30" s="67"/>
      <c r="E30" s="67"/>
      <c r="F30" s="67"/>
      <c r="G30" s="73"/>
      <c r="H30" s="67"/>
      <c r="I30" s="67"/>
      <c r="J30" s="67"/>
      <c r="K30" s="67"/>
      <c r="L30" s="94"/>
      <c r="M30" s="94"/>
      <c r="N30" s="94"/>
      <c r="O30" s="94"/>
      <c r="P30" s="94"/>
      <c r="Q30" s="95"/>
      <c r="R30" s="88"/>
    </row>
    <row r="31" spans="1:18" ht="20.25" x14ac:dyDescent="0.25">
      <c r="A31" s="62">
        <v>22</v>
      </c>
      <c r="B31" s="55" t="s">
        <v>62</v>
      </c>
      <c r="C31" s="71">
        <v>78</v>
      </c>
      <c r="D31" s="56">
        <v>40281</v>
      </c>
      <c r="E31" s="71">
        <v>1797</v>
      </c>
      <c r="F31" s="56">
        <v>927800</v>
      </c>
      <c r="G31" s="71">
        <v>610</v>
      </c>
      <c r="H31" s="71">
        <v>192</v>
      </c>
      <c r="I31" s="56">
        <v>111253</v>
      </c>
      <c r="J31" s="71">
        <v>118</v>
      </c>
      <c r="K31" s="56">
        <v>57188</v>
      </c>
      <c r="L31" s="87">
        <f t="shared" si="0"/>
        <v>196</v>
      </c>
      <c r="M31" s="87">
        <f t="shared" si="0"/>
        <v>97469</v>
      </c>
      <c r="N31" s="87">
        <f t="shared" si="1"/>
        <v>10.9070673344463</v>
      </c>
      <c r="O31" s="87">
        <f t="shared" si="1"/>
        <v>10.505389092476827</v>
      </c>
      <c r="P31" s="87">
        <f t="shared" si="2"/>
        <v>19.344262295081968</v>
      </c>
      <c r="Q31" s="88">
        <v>72</v>
      </c>
      <c r="R31" s="88">
        <f t="shared" si="3"/>
        <v>346</v>
      </c>
    </row>
    <row r="32" spans="1:18" ht="20.25" x14ac:dyDescent="0.25">
      <c r="A32" s="62">
        <v>23</v>
      </c>
      <c r="B32" s="55" t="s">
        <v>63</v>
      </c>
      <c r="C32" s="71">
        <v>0</v>
      </c>
      <c r="D32" s="56">
        <v>0</v>
      </c>
      <c r="E32" s="71">
        <v>47</v>
      </c>
      <c r="F32" s="56">
        <v>23000</v>
      </c>
      <c r="G32" s="71">
        <v>1</v>
      </c>
      <c r="H32" s="71">
        <v>0</v>
      </c>
      <c r="I32" s="56">
        <v>0</v>
      </c>
      <c r="J32" s="71">
        <v>0</v>
      </c>
      <c r="K32" s="56">
        <v>0</v>
      </c>
      <c r="L32" s="87">
        <f t="shared" si="0"/>
        <v>0</v>
      </c>
      <c r="M32" s="87">
        <f t="shared" si="0"/>
        <v>0</v>
      </c>
      <c r="N32" s="87">
        <f t="shared" si="1"/>
        <v>0</v>
      </c>
      <c r="O32" s="87">
        <f t="shared" si="1"/>
        <v>0</v>
      </c>
      <c r="P32" s="87">
        <f t="shared" si="2"/>
        <v>0</v>
      </c>
      <c r="Q32" s="88">
        <v>0</v>
      </c>
      <c r="R32" s="88">
        <f t="shared" si="3"/>
        <v>1</v>
      </c>
    </row>
    <row r="33" spans="1:18" ht="20.25" x14ac:dyDescent="0.25">
      <c r="A33" s="62">
        <v>24</v>
      </c>
      <c r="B33" s="55" t="s">
        <v>64</v>
      </c>
      <c r="C33" s="71">
        <v>0</v>
      </c>
      <c r="D33" s="56">
        <v>0</v>
      </c>
      <c r="E33" s="71">
        <v>123</v>
      </c>
      <c r="F33" s="56">
        <v>59200</v>
      </c>
      <c r="G33" s="71">
        <v>2</v>
      </c>
      <c r="H33" s="71">
        <v>1</v>
      </c>
      <c r="I33" s="56">
        <v>1200</v>
      </c>
      <c r="J33" s="71">
        <v>1</v>
      </c>
      <c r="K33" s="56">
        <v>1200</v>
      </c>
      <c r="L33" s="87">
        <f t="shared" si="0"/>
        <v>1</v>
      </c>
      <c r="M33" s="87">
        <f t="shared" si="0"/>
        <v>1200</v>
      </c>
      <c r="N33" s="87">
        <f t="shared" si="1"/>
        <v>0.81300813008130091</v>
      </c>
      <c r="O33" s="87">
        <f t="shared" si="1"/>
        <v>2.0270270270270272</v>
      </c>
      <c r="P33" s="87">
        <f t="shared" si="2"/>
        <v>50</v>
      </c>
      <c r="Q33" s="88">
        <v>0</v>
      </c>
      <c r="R33" s="88">
        <f t="shared" si="3"/>
        <v>1</v>
      </c>
    </row>
    <row r="34" spans="1:18" ht="20.25" x14ac:dyDescent="0.25">
      <c r="A34" s="62">
        <v>25</v>
      </c>
      <c r="B34" s="55" t="s">
        <v>65</v>
      </c>
      <c r="C34" s="71">
        <v>0</v>
      </c>
      <c r="D34" s="56">
        <v>0</v>
      </c>
      <c r="E34" s="71">
        <v>0</v>
      </c>
      <c r="F34" s="56">
        <v>0</v>
      </c>
      <c r="G34" s="71">
        <v>0</v>
      </c>
      <c r="H34" s="71">
        <v>0</v>
      </c>
      <c r="I34" s="56">
        <v>0</v>
      </c>
      <c r="J34" s="71">
        <v>0</v>
      </c>
      <c r="K34" s="56">
        <v>0</v>
      </c>
      <c r="L34" s="87">
        <f t="shared" si="0"/>
        <v>0</v>
      </c>
      <c r="M34" s="87">
        <f t="shared" si="0"/>
        <v>0</v>
      </c>
      <c r="N34" s="87" t="str">
        <f t="shared" si="1"/>
        <v>-</v>
      </c>
      <c r="O34" s="87" t="str">
        <f t="shared" si="1"/>
        <v>-</v>
      </c>
      <c r="P34" s="87" t="str">
        <f t="shared" si="2"/>
        <v>-</v>
      </c>
      <c r="Q34" s="88">
        <v>0</v>
      </c>
      <c r="R34" s="88">
        <f t="shared" si="3"/>
        <v>0</v>
      </c>
    </row>
    <row r="35" spans="1:18" ht="20.25" x14ac:dyDescent="0.25">
      <c r="A35" s="62">
        <v>26</v>
      </c>
      <c r="B35" s="55" t="s">
        <v>66</v>
      </c>
      <c r="C35" s="71">
        <v>0</v>
      </c>
      <c r="D35" s="56">
        <v>0</v>
      </c>
      <c r="E35" s="71">
        <v>29</v>
      </c>
      <c r="F35" s="56">
        <v>14100</v>
      </c>
      <c r="G35" s="71">
        <v>0</v>
      </c>
      <c r="H35" s="71">
        <v>0</v>
      </c>
      <c r="I35" s="56">
        <v>0</v>
      </c>
      <c r="J35" s="71">
        <v>0</v>
      </c>
      <c r="K35" s="56">
        <v>0</v>
      </c>
      <c r="L35" s="87">
        <f t="shared" si="0"/>
        <v>0</v>
      </c>
      <c r="M35" s="87">
        <f t="shared" si="0"/>
        <v>0</v>
      </c>
      <c r="N35" s="87">
        <f t="shared" si="1"/>
        <v>0</v>
      </c>
      <c r="O35" s="87">
        <f t="shared" si="1"/>
        <v>0</v>
      </c>
      <c r="P35" s="87" t="str">
        <f t="shared" si="2"/>
        <v>-</v>
      </c>
      <c r="Q35" s="88">
        <v>0</v>
      </c>
      <c r="R35" s="88">
        <f t="shared" si="3"/>
        <v>0</v>
      </c>
    </row>
    <row r="36" spans="1:18" ht="20.25" x14ac:dyDescent="0.25">
      <c r="A36" s="62">
        <v>27</v>
      </c>
      <c r="B36" s="55" t="s">
        <v>67</v>
      </c>
      <c r="C36" s="71">
        <v>0</v>
      </c>
      <c r="D36" s="56">
        <v>0</v>
      </c>
      <c r="E36" s="71">
        <v>7</v>
      </c>
      <c r="F36" s="56">
        <v>4200</v>
      </c>
      <c r="G36" s="71">
        <v>0</v>
      </c>
      <c r="H36" s="71">
        <v>0</v>
      </c>
      <c r="I36" s="56">
        <v>0</v>
      </c>
      <c r="J36" s="71">
        <v>0</v>
      </c>
      <c r="K36" s="56">
        <v>0</v>
      </c>
      <c r="L36" s="87">
        <f t="shared" si="0"/>
        <v>0</v>
      </c>
      <c r="M36" s="87">
        <f t="shared" si="0"/>
        <v>0</v>
      </c>
      <c r="N36" s="87">
        <f t="shared" si="1"/>
        <v>0</v>
      </c>
      <c r="O36" s="87">
        <f t="shared" si="1"/>
        <v>0</v>
      </c>
      <c r="P36" s="87" t="str">
        <f t="shared" si="2"/>
        <v>-</v>
      </c>
      <c r="Q36" s="88">
        <v>0</v>
      </c>
      <c r="R36" s="88">
        <f t="shared" si="3"/>
        <v>0</v>
      </c>
    </row>
    <row r="37" spans="1:18" ht="20.25" x14ac:dyDescent="0.25">
      <c r="A37" s="62">
        <v>28</v>
      </c>
      <c r="B37" s="55" t="s">
        <v>68</v>
      </c>
      <c r="C37" s="71">
        <v>0</v>
      </c>
      <c r="D37" s="56">
        <v>0</v>
      </c>
      <c r="E37" s="71">
        <v>4</v>
      </c>
      <c r="F37" s="56">
        <v>2400</v>
      </c>
      <c r="G37" s="71">
        <v>0</v>
      </c>
      <c r="H37" s="71">
        <v>0</v>
      </c>
      <c r="I37" s="56">
        <v>0</v>
      </c>
      <c r="J37" s="71">
        <v>0</v>
      </c>
      <c r="K37" s="56">
        <v>0</v>
      </c>
      <c r="L37" s="87">
        <f t="shared" si="0"/>
        <v>0</v>
      </c>
      <c r="M37" s="87">
        <f t="shared" si="0"/>
        <v>0</v>
      </c>
      <c r="N37" s="87">
        <f t="shared" si="1"/>
        <v>0</v>
      </c>
      <c r="O37" s="87">
        <f t="shared" si="1"/>
        <v>0</v>
      </c>
      <c r="P37" s="87" t="str">
        <f t="shared" si="2"/>
        <v>-</v>
      </c>
      <c r="Q37" s="88">
        <v>0</v>
      </c>
      <c r="R37" s="88">
        <f t="shared" si="3"/>
        <v>0</v>
      </c>
    </row>
    <row r="38" spans="1:18" ht="20.25" x14ac:dyDescent="0.25">
      <c r="A38" s="62">
        <v>29</v>
      </c>
      <c r="B38" s="55" t="s">
        <v>69</v>
      </c>
      <c r="C38" s="71">
        <v>0</v>
      </c>
      <c r="D38" s="56">
        <v>0</v>
      </c>
      <c r="E38" s="71">
        <v>0</v>
      </c>
      <c r="F38" s="56">
        <v>0</v>
      </c>
      <c r="G38" s="71">
        <v>0</v>
      </c>
      <c r="H38" s="71">
        <v>0</v>
      </c>
      <c r="I38" s="56">
        <v>0</v>
      </c>
      <c r="J38" s="71">
        <v>0</v>
      </c>
      <c r="K38" s="56">
        <v>0</v>
      </c>
      <c r="L38" s="87">
        <f>C38+J38</f>
        <v>0</v>
      </c>
      <c r="M38" s="87">
        <f>D38+K38</f>
        <v>0</v>
      </c>
      <c r="N38" s="87" t="str">
        <f>IFERROR(L38/E38*100,"-")</f>
        <v>-</v>
      </c>
      <c r="O38" s="87" t="str">
        <f>IFERROR(M38/F38*100,"-")</f>
        <v>-</v>
      </c>
      <c r="P38" s="87" t="str">
        <f>IFERROR(J38/G38*100,"-")</f>
        <v>-</v>
      </c>
      <c r="Q38" s="88">
        <v>0</v>
      </c>
      <c r="R38" s="88">
        <f t="shared" si="3"/>
        <v>0</v>
      </c>
    </row>
    <row r="39" spans="1:18" ht="20.25" x14ac:dyDescent="0.25">
      <c r="A39" s="62">
        <v>30</v>
      </c>
      <c r="B39" s="55" t="s">
        <v>70</v>
      </c>
      <c r="C39" s="71">
        <v>0</v>
      </c>
      <c r="D39" s="56">
        <v>0</v>
      </c>
      <c r="E39" s="71">
        <v>0</v>
      </c>
      <c r="F39" s="56">
        <v>0</v>
      </c>
      <c r="G39" s="71">
        <v>0</v>
      </c>
      <c r="H39" s="71">
        <v>0</v>
      </c>
      <c r="I39" s="56">
        <v>0</v>
      </c>
      <c r="J39" s="71">
        <v>0</v>
      </c>
      <c r="K39" s="56">
        <v>0</v>
      </c>
      <c r="L39" s="87">
        <f t="shared" si="0"/>
        <v>0</v>
      </c>
      <c r="M39" s="87">
        <f t="shared" si="0"/>
        <v>0</v>
      </c>
      <c r="N39" s="87" t="str">
        <f t="shared" si="1"/>
        <v>-</v>
      </c>
      <c r="O39" s="87" t="str">
        <f t="shared" si="1"/>
        <v>-</v>
      </c>
      <c r="P39" s="87" t="str">
        <f t="shared" si="2"/>
        <v>-</v>
      </c>
      <c r="Q39" s="88">
        <v>0</v>
      </c>
      <c r="R39" s="88">
        <f t="shared" si="3"/>
        <v>0</v>
      </c>
    </row>
    <row r="40" spans="1:18" ht="20.25" x14ac:dyDescent="0.25">
      <c r="A40" s="62">
        <v>31</v>
      </c>
      <c r="B40" s="64" t="s">
        <v>71</v>
      </c>
      <c r="C40" s="71">
        <v>0</v>
      </c>
      <c r="D40" s="56">
        <v>0</v>
      </c>
      <c r="E40" s="71">
        <v>6</v>
      </c>
      <c r="F40" s="56">
        <v>3600</v>
      </c>
      <c r="G40" s="74">
        <v>0</v>
      </c>
      <c r="H40" s="71">
        <v>0</v>
      </c>
      <c r="I40" s="56">
        <v>0</v>
      </c>
      <c r="J40" s="71">
        <v>0</v>
      </c>
      <c r="K40" s="56">
        <v>0</v>
      </c>
      <c r="L40" s="89">
        <f t="shared" si="0"/>
        <v>0</v>
      </c>
      <c r="M40" s="89">
        <f t="shared" si="0"/>
        <v>0</v>
      </c>
      <c r="N40" s="89">
        <f t="shared" si="1"/>
        <v>0</v>
      </c>
      <c r="O40" s="89">
        <f t="shared" si="1"/>
        <v>0</v>
      </c>
      <c r="P40" s="89" t="str">
        <f t="shared" si="2"/>
        <v>-</v>
      </c>
      <c r="Q40" s="96">
        <v>0</v>
      </c>
      <c r="R40" s="88">
        <f t="shared" si="3"/>
        <v>0</v>
      </c>
    </row>
    <row r="41" spans="1:18" ht="20.25" x14ac:dyDescent="0.25">
      <c r="A41" s="80"/>
      <c r="B41" s="81" t="s">
        <v>59</v>
      </c>
      <c r="C41" s="72">
        <f t="shared" ref="C41:K41" si="5">SUM(C31:C40)</f>
        <v>78</v>
      </c>
      <c r="D41" s="59">
        <f t="shared" si="5"/>
        <v>40281</v>
      </c>
      <c r="E41" s="72">
        <f t="shared" si="5"/>
        <v>2013</v>
      </c>
      <c r="F41" s="59">
        <f t="shared" si="5"/>
        <v>1034300</v>
      </c>
      <c r="G41" s="72">
        <f t="shared" si="5"/>
        <v>613</v>
      </c>
      <c r="H41" s="72">
        <f t="shared" si="5"/>
        <v>193</v>
      </c>
      <c r="I41" s="59">
        <f t="shared" si="5"/>
        <v>112453</v>
      </c>
      <c r="J41" s="72">
        <f t="shared" si="5"/>
        <v>119</v>
      </c>
      <c r="K41" s="59">
        <f t="shared" si="5"/>
        <v>58388</v>
      </c>
      <c r="L41" s="90">
        <f t="shared" si="0"/>
        <v>197</v>
      </c>
      <c r="M41" s="91">
        <f t="shared" si="0"/>
        <v>98669</v>
      </c>
      <c r="N41" s="91">
        <f t="shared" si="1"/>
        <v>9.7863884749130641</v>
      </c>
      <c r="O41" s="91">
        <f t="shared" si="1"/>
        <v>9.5396886783331727</v>
      </c>
      <c r="P41" s="92">
        <f t="shared" si="2"/>
        <v>19.412724306688418</v>
      </c>
      <c r="Q41" s="93">
        <f>SUM(Q31:Q40)</f>
        <v>72</v>
      </c>
      <c r="R41" s="97">
        <f>SUM(R31:R40)</f>
        <v>348</v>
      </c>
    </row>
    <row r="42" spans="1:18" ht="20.25" x14ac:dyDescent="0.25">
      <c r="A42" s="53" t="s">
        <v>72</v>
      </c>
      <c r="B42" s="60" t="s">
        <v>73</v>
      </c>
      <c r="C42" s="61"/>
      <c r="D42" s="61"/>
      <c r="E42" s="61"/>
      <c r="F42" s="61"/>
      <c r="G42" s="73"/>
      <c r="H42" s="61"/>
      <c r="I42" s="61"/>
      <c r="J42" s="61"/>
      <c r="K42" s="61"/>
      <c r="L42" s="94"/>
      <c r="M42" s="94"/>
      <c r="N42" s="94"/>
      <c r="O42" s="94"/>
      <c r="P42" s="94"/>
      <c r="Q42" s="95"/>
      <c r="R42" s="88"/>
    </row>
    <row r="43" spans="1:18" ht="20.25" x14ac:dyDescent="0.25">
      <c r="A43" s="62">
        <v>32</v>
      </c>
      <c r="B43" s="55" t="s">
        <v>74</v>
      </c>
      <c r="C43" s="71">
        <v>0</v>
      </c>
      <c r="D43" s="56">
        <v>0</v>
      </c>
      <c r="E43" s="71">
        <v>369</v>
      </c>
      <c r="F43" s="56">
        <v>176900</v>
      </c>
      <c r="G43" s="71">
        <v>31</v>
      </c>
      <c r="H43" s="71">
        <v>6</v>
      </c>
      <c r="I43" s="56">
        <v>3600</v>
      </c>
      <c r="J43" s="71">
        <v>4</v>
      </c>
      <c r="K43" s="56">
        <v>2400</v>
      </c>
      <c r="L43" s="87">
        <f t="shared" si="0"/>
        <v>4</v>
      </c>
      <c r="M43" s="87">
        <f t="shared" si="0"/>
        <v>2400</v>
      </c>
      <c r="N43" s="87">
        <f t="shared" si="1"/>
        <v>1.084010840108401</v>
      </c>
      <c r="O43" s="87">
        <f t="shared" si="1"/>
        <v>1.3566986998304127</v>
      </c>
      <c r="P43" s="87">
        <f t="shared" si="2"/>
        <v>12.903225806451612</v>
      </c>
      <c r="Q43" s="88">
        <v>0</v>
      </c>
      <c r="R43" s="88">
        <f t="shared" si="3"/>
        <v>25</v>
      </c>
    </row>
    <row r="44" spans="1:18" ht="20.25" x14ac:dyDescent="0.25">
      <c r="A44" s="63">
        <v>33</v>
      </c>
      <c r="B44" s="64" t="s">
        <v>75</v>
      </c>
      <c r="C44" s="71">
        <v>0</v>
      </c>
      <c r="D44" s="56">
        <v>0</v>
      </c>
      <c r="E44" s="71">
        <v>54</v>
      </c>
      <c r="F44" s="56">
        <v>29100</v>
      </c>
      <c r="G44" s="74">
        <v>4</v>
      </c>
      <c r="H44" s="71">
        <v>0</v>
      </c>
      <c r="I44" s="56">
        <v>0</v>
      </c>
      <c r="J44" s="71">
        <v>0</v>
      </c>
      <c r="K44" s="56">
        <v>0</v>
      </c>
      <c r="L44" s="89">
        <f t="shared" si="0"/>
        <v>0</v>
      </c>
      <c r="M44" s="89">
        <f t="shared" si="0"/>
        <v>0</v>
      </c>
      <c r="N44" s="89">
        <f t="shared" si="1"/>
        <v>0</v>
      </c>
      <c r="O44" s="89">
        <f t="shared" si="1"/>
        <v>0</v>
      </c>
      <c r="P44" s="89">
        <f t="shared" si="2"/>
        <v>0</v>
      </c>
      <c r="Q44" s="96">
        <v>1</v>
      </c>
      <c r="R44" s="88">
        <f t="shared" si="3"/>
        <v>3</v>
      </c>
    </row>
    <row r="45" spans="1:18" ht="20.25" x14ac:dyDescent="0.25">
      <c r="A45" s="80"/>
      <c r="B45" s="81" t="s">
        <v>59</v>
      </c>
      <c r="C45" s="72">
        <f t="shared" ref="C45:K45" si="6">SUM(C43:C44)</f>
        <v>0</v>
      </c>
      <c r="D45" s="59">
        <f t="shared" si="6"/>
        <v>0</v>
      </c>
      <c r="E45" s="72">
        <f t="shared" si="6"/>
        <v>423</v>
      </c>
      <c r="F45" s="59">
        <f t="shared" si="6"/>
        <v>206000</v>
      </c>
      <c r="G45" s="72">
        <f t="shared" si="6"/>
        <v>35</v>
      </c>
      <c r="H45" s="72">
        <f t="shared" si="6"/>
        <v>6</v>
      </c>
      <c r="I45" s="59">
        <f t="shared" si="6"/>
        <v>3600</v>
      </c>
      <c r="J45" s="72">
        <f t="shared" si="6"/>
        <v>4</v>
      </c>
      <c r="K45" s="59">
        <f t="shared" si="6"/>
        <v>2400</v>
      </c>
      <c r="L45" s="90">
        <f t="shared" si="0"/>
        <v>4</v>
      </c>
      <c r="M45" s="91">
        <f t="shared" si="0"/>
        <v>2400</v>
      </c>
      <c r="N45" s="91">
        <f t="shared" si="1"/>
        <v>0.94562647754137119</v>
      </c>
      <c r="O45" s="91">
        <f t="shared" si="1"/>
        <v>1.1650485436893203</v>
      </c>
      <c r="P45" s="92">
        <f t="shared" si="2"/>
        <v>11.428571428571429</v>
      </c>
      <c r="Q45" s="93">
        <f>SUM(Q43:Q44)</f>
        <v>1</v>
      </c>
      <c r="R45" s="97">
        <f>SUM(R43:R44)</f>
        <v>28</v>
      </c>
    </row>
    <row r="46" spans="1:18" ht="20.25" x14ac:dyDescent="0.25">
      <c r="A46" s="75" t="s">
        <v>76</v>
      </c>
      <c r="B46" s="79" t="s">
        <v>77</v>
      </c>
      <c r="C46" s="72">
        <f t="shared" ref="C46:K46" si="7">C29+C41+C45</f>
        <v>80</v>
      </c>
      <c r="D46" s="59">
        <f t="shared" si="7"/>
        <v>40661</v>
      </c>
      <c r="E46" s="72">
        <f t="shared" si="7"/>
        <v>3396</v>
      </c>
      <c r="F46" s="59">
        <f t="shared" si="7"/>
        <v>1688200</v>
      </c>
      <c r="G46" s="72">
        <f t="shared" si="7"/>
        <v>725</v>
      </c>
      <c r="H46" s="72">
        <f t="shared" si="7"/>
        <v>237</v>
      </c>
      <c r="I46" s="59">
        <f t="shared" si="7"/>
        <v>152398</v>
      </c>
      <c r="J46" s="72">
        <f t="shared" si="7"/>
        <v>160</v>
      </c>
      <c r="K46" s="59">
        <f t="shared" si="7"/>
        <v>95633</v>
      </c>
      <c r="L46" s="90">
        <f t="shared" si="0"/>
        <v>240</v>
      </c>
      <c r="M46" s="91">
        <f t="shared" si="0"/>
        <v>136294</v>
      </c>
      <c r="N46" s="91">
        <f t="shared" si="1"/>
        <v>7.0671378091872796</v>
      </c>
      <c r="O46" s="91">
        <f t="shared" si="1"/>
        <v>8.0733325435374947</v>
      </c>
      <c r="P46" s="92">
        <f t="shared" si="2"/>
        <v>22.068965517241381</v>
      </c>
      <c r="Q46" s="93">
        <f>Q29+Q41+Q45</f>
        <v>76</v>
      </c>
      <c r="R46" s="97">
        <f>R29+R41+R45</f>
        <v>412</v>
      </c>
    </row>
    <row r="47" spans="1:18" ht="20.25" x14ac:dyDescent="0.25">
      <c r="A47" s="53" t="s">
        <v>78</v>
      </c>
      <c r="B47" s="60" t="s">
        <v>79</v>
      </c>
      <c r="C47" s="61"/>
      <c r="D47" s="61"/>
      <c r="E47" s="61"/>
      <c r="F47" s="61"/>
      <c r="G47" s="73"/>
      <c r="H47" s="61"/>
      <c r="I47" s="61"/>
      <c r="J47" s="61"/>
      <c r="K47" s="61"/>
      <c r="L47" s="94"/>
      <c r="M47" s="94"/>
      <c r="N47" s="94"/>
      <c r="O47" s="94"/>
      <c r="P47" s="94"/>
      <c r="Q47" s="95"/>
      <c r="R47" s="88"/>
    </row>
    <row r="48" spans="1:18" ht="20.25" x14ac:dyDescent="0.25">
      <c r="A48" s="62">
        <v>34</v>
      </c>
      <c r="B48" s="55" t="s">
        <v>80</v>
      </c>
      <c r="C48" s="71">
        <v>0</v>
      </c>
      <c r="D48" s="56">
        <v>0</v>
      </c>
      <c r="E48" s="71">
        <v>120</v>
      </c>
      <c r="F48" s="56">
        <v>47000</v>
      </c>
      <c r="G48" s="71">
        <v>0</v>
      </c>
      <c r="H48" s="71">
        <v>0</v>
      </c>
      <c r="I48" s="56">
        <v>0</v>
      </c>
      <c r="J48" s="71">
        <v>0</v>
      </c>
      <c r="K48" s="56">
        <v>0</v>
      </c>
      <c r="L48" s="87">
        <f t="shared" si="0"/>
        <v>0</v>
      </c>
      <c r="M48" s="87">
        <f t="shared" si="0"/>
        <v>0</v>
      </c>
      <c r="N48" s="87">
        <f t="shared" si="1"/>
        <v>0</v>
      </c>
      <c r="O48" s="87">
        <f t="shared" si="1"/>
        <v>0</v>
      </c>
      <c r="P48" s="87" t="str">
        <f t="shared" si="2"/>
        <v>-</v>
      </c>
      <c r="Q48" s="88">
        <v>0</v>
      </c>
      <c r="R48" s="88">
        <f t="shared" si="3"/>
        <v>0</v>
      </c>
    </row>
    <row r="49" spans="1:18" ht="20.25" x14ac:dyDescent="0.25">
      <c r="A49" s="62">
        <v>35</v>
      </c>
      <c r="B49" s="55" t="s">
        <v>81</v>
      </c>
      <c r="C49" s="71">
        <v>0</v>
      </c>
      <c r="D49" s="56">
        <v>0</v>
      </c>
      <c r="E49" s="71">
        <v>0</v>
      </c>
      <c r="F49" s="56">
        <v>0</v>
      </c>
      <c r="G49" s="71">
        <v>0</v>
      </c>
      <c r="H49" s="71">
        <v>0</v>
      </c>
      <c r="I49" s="56">
        <v>0</v>
      </c>
      <c r="J49" s="71">
        <v>0</v>
      </c>
      <c r="K49" s="56">
        <v>0</v>
      </c>
      <c r="L49" s="87">
        <f t="shared" si="0"/>
        <v>0</v>
      </c>
      <c r="M49" s="87">
        <f t="shared" si="0"/>
        <v>0</v>
      </c>
      <c r="N49" s="87" t="str">
        <f t="shared" si="1"/>
        <v>-</v>
      </c>
      <c r="O49" s="87" t="str">
        <f t="shared" si="1"/>
        <v>-</v>
      </c>
      <c r="P49" s="87" t="str">
        <f t="shared" si="2"/>
        <v>-</v>
      </c>
      <c r="Q49" s="88">
        <v>0</v>
      </c>
      <c r="R49" s="88">
        <f t="shared" si="3"/>
        <v>0</v>
      </c>
    </row>
    <row r="50" spans="1:18" ht="20.25" x14ac:dyDescent="0.25">
      <c r="A50" s="62">
        <v>36</v>
      </c>
      <c r="B50" s="55" t="s">
        <v>82</v>
      </c>
      <c r="C50" s="71">
        <v>0</v>
      </c>
      <c r="D50" s="56">
        <v>0</v>
      </c>
      <c r="E50" s="71">
        <v>21</v>
      </c>
      <c r="F50" s="56">
        <v>11100</v>
      </c>
      <c r="G50" s="71">
        <v>0</v>
      </c>
      <c r="H50" s="71">
        <v>0</v>
      </c>
      <c r="I50" s="56">
        <v>0</v>
      </c>
      <c r="J50" s="71">
        <v>0</v>
      </c>
      <c r="K50" s="56">
        <v>0</v>
      </c>
      <c r="L50" s="87">
        <f t="shared" si="0"/>
        <v>0</v>
      </c>
      <c r="M50" s="87">
        <f t="shared" si="0"/>
        <v>0</v>
      </c>
      <c r="N50" s="87">
        <f t="shared" si="1"/>
        <v>0</v>
      </c>
      <c r="O50" s="87">
        <f t="shared" si="1"/>
        <v>0</v>
      </c>
      <c r="P50" s="87" t="str">
        <f t="shared" si="2"/>
        <v>-</v>
      </c>
      <c r="Q50" s="88">
        <v>0</v>
      </c>
      <c r="R50" s="88">
        <f t="shared" si="3"/>
        <v>0</v>
      </c>
    </row>
    <row r="51" spans="1:18" ht="20.25" x14ac:dyDescent="0.25">
      <c r="A51" s="62">
        <v>37</v>
      </c>
      <c r="B51" s="55" t="s">
        <v>83</v>
      </c>
      <c r="C51" s="71">
        <v>0</v>
      </c>
      <c r="D51" s="56">
        <v>0</v>
      </c>
      <c r="E51" s="71">
        <v>10</v>
      </c>
      <c r="F51" s="56">
        <v>6000</v>
      </c>
      <c r="G51" s="71">
        <v>0</v>
      </c>
      <c r="H51" s="71">
        <v>0</v>
      </c>
      <c r="I51" s="56">
        <v>0</v>
      </c>
      <c r="J51" s="71">
        <v>0</v>
      </c>
      <c r="K51" s="56">
        <v>0</v>
      </c>
      <c r="L51" s="87">
        <f t="shared" si="0"/>
        <v>0</v>
      </c>
      <c r="M51" s="87">
        <f t="shared" si="0"/>
        <v>0</v>
      </c>
      <c r="N51" s="87">
        <f t="shared" si="1"/>
        <v>0</v>
      </c>
      <c r="O51" s="87">
        <f t="shared" si="1"/>
        <v>0</v>
      </c>
      <c r="P51" s="87" t="str">
        <f t="shared" si="2"/>
        <v>-</v>
      </c>
      <c r="Q51" s="88">
        <v>0</v>
      </c>
      <c r="R51" s="88">
        <f t="shared" si="3"/>
        <v>0</v>
      </c>
    </row>
    <row r="52" spans="1:18" ht="20.25" x14ac:dyDescent="0.25">
      <c r="A52" s="62">
        <v>38</v>
      </c>
      <c r="B52" s="55" t="s">
        <v>84</v>
      </c>
      <c r="C52" s="71">
        <v>0</v>
      </c>
      <c r="D52" s="56">
        <v>0</v>
      </c>
      <c r="E52" s="71">
        <v>58</v>
      </c>
      <c r="F52" s="56">
        <v>27600</v>
      </c>
      <c r="G52" s="71">
        <v>9</v>
      </c>
      <c r="H52" s="71">
        <v>5</v>
      </c>
      <c r="I52" s="56">
        <v>3300</v>
      </c>
      <c r="J52" s="71">
        <v>4</v>
      </c>
      <c r="K52" s="56">
        <v>2400</v>
      </c>
      <c r="L52" s="87">
        <f t="shared" si="0"/>
        <v>4</v>
      </c>
      <c r="M52" s="87">
        <f t="shared" si="0"/>
        <v>2400</v>
      </c>
      <c r="N52" s="87">
        <f t="shared" si="1"/>
        <v>6.8965517241379306</v>
      </c>
      <c r="O52" s="87">
        <f t="shared" si="1"/>
        <v>8.695652173913043</v>
      </c>
      <c r="P52" s="87">
        <f t="shared" si="2"/>
        <v>44.444444444444443</v>
      </c>
      <c r="Q52" s="88">
        <v>0</v>
      </c>
      <c r="R52" s="88">
        <f t="shared" si="3"/>
        <v>4</v>
      </c>
    </row>
    <row r="53" spans="1:18" ht="20.25" x14ac:dyDescent="0.25">
      <c r="A53" s="62">
        <v>39</v>
      </c>
      <c r="B53" s="55" t="s">
        <v>85</v>
      </c>
      <c r="C53" s="71">
        <v>0</v>
      </c>
      <c r="D53" s="56">
        <v>0</v>
      </c>
      <c r="E53" s="71">
        <v>0</v>
      </c>
      <c r="F53" s="56">
        <v>0</v>
      </c>
      <c r="G53" s="71">
        <v>0</v>
      </c>
      <c r="H53" s="71">
        <v>0</v>
      </c>
      <c r="I53" s="56">
        <v>0</v>
      </c>
      <c r="J53" s="71">
        <v>0</v>
      </c>
      <c r="K53" s="56">
        <v>0</v>
      </c>
      <c r="L53" s="87">
        <f t="shared" si="0"/>
        <v>0</v>
      </c>
      <c r="M53" s="87">
        <f t="shared" si="0"/>
        <v>0</v>
      </c>
      <c r="N53" s="87" t="str">
        <f t="shared" si="1"/>
        <v>-</v>
      </c>
      <c r="O53" s="87" t="str">
        <f t="shared" si="1"/>
        <v>-</v>
      </c>
      <c r="P53" s="87" t="str">
        <f t="shared" si="2"/>
        <v>-</v>
      </c>
      <c r="Q53" s="88">
        <v>0</v>
      </c>
      <c r="R53" s="88">
        <f t="shared" si="3"/>
        <v>0</v>
      </c>
    </row>
    <row r="54" spans="1:18" ht="20.25" x14ac:dyDescent="0.25">
      <c r="A54" s="62">
        <v>40</v>
      </c>
      <c r="B54" s="55" t="s">
        <v>86</v>
      </c>
      <c r="C54" s="71">
        <v>0</v>
      </c>
      <c r="D54" s="56">
        <v>0</v>
      </c>
      <c r="E54" s="71">
        <v>6</v>
      </c>
      <c r="F54" s="56">
        <v>3600</v>
      </c>
      <c r="G54" s="71">
        <v>0</v>
      </c>
      <c r="H54" s="71">
        <v>0</v>
      </c>
      <c r="I54" s="56">
        <v>0</v>
      </c>
      <c r="J54" s="71">
        <v>0</v>
      </c>
      <c r="K54" s="56">
        <v>0</v>
      </c>
      <c r="L54" s="87">
        <f t="shared" si="0"/>
        <v>0</v>
      </c>
      <c r="M54" s="87">
        <f t="shared" si="0"/>
        <v>0</v>
      </c>
      <c r="N54" s="87">
        <f t="shared" si="1"/>
        <v>0</v>
      </c>
      <c r="O54" s="87">
        <f t="shared" si="1"/>
        <v>0</v>
      </c>
      <c r="P54" s="87" t="str">
        <f t="shared" si="2"/>
        <v>-</v>
      </c>
      <c r="Q54" s="88">
        <v>0</v>
      </c>
      <c r="R54" s="88">
        <f t="shared" si="3"/>
        <v>0</v>
      </c>
    </row>
    <row r="55" spans="1:18" ht="20.25" x14ac:dyDescent="0.25">
      <c r="A55" s="62">
        <v>41</v>
      </c>
      <c r="B55" s="55" t="s">
        <v>87</v>
      </c>
      <c r="C55" s="71">
        <v>0</v>
      </c>
      <c r="D55" s="56">
        <v>0</v>
      </c>
      <c r="E55" s="71">
        <v>4</v>
      </c>
      <c r="F55" s="56">
        <v>2400</v>
      </c>
      <c r="G55" s="71">
        <v>0</v>
      </c>
      <c r="H55" s="71">
        <v>0</v>
      </c>
      <c r="I55" s="56">
        <v>0</v>
      </c>
      <c r="J55" s="71">
        <v>0</v>
      </c>
      <c r="K55" s="56">
        <v>0</v>
      </c>
      <c r="L55" s="87">
        <f t="shared" si="0"/>
        <v>0</v>
      </c>
      <c r="M55" s="87">
        <f t="shared" si="0"/>
        <v>0</v>
      </c>
      <c r="N55" s="87">
        <f t="shared" si="1"/>
        <v>0</v>
      </c>
      <c r="O55" s="87">
        <f t="shared" si="1"/>
        <v>0</v>
      </c>
      <c r="P55" s="87" t="str">
        <f t="shared" si="2"/>
        <v>-</v>
      </c>
      <c r="Q55" s="88">
        <v>0</v>
      </c>
      <c r="R55" s="88">
        <f t="shared" si="3"/>
        <v>0</v>
      </c>
    </row>
    <row r="56" spans="1:18" ht="20.25" x14ac:dyDescent="0.25">
      <c r="A56" s="62">
        <v>42</v>
      </c>
      <c r="B56" s="55" t="s">
        <v>88</v>
      </c>
      <c r="C56" s="71">
        <v>0</v>
      </c>
      <c r="D56" s="56">
        <v>0</v>
      </c>
      <c r="E56" s="71">
        <v>4</v>
      </c>
      <c r="F56" s="56">
        <v>2400</v>
      </c>
      <c r="G56" s="71">
        <v>0</v>
      </c>
      <c r="H56" s="71">
        <v>0</v>
      </c>
      <c r="I56" s="56">
        <v>0</v>
      </c>
      <c r="J56" s="71">
        <v>0</v>
      </c>
      <c r="K56" s="56">
        <v>0</v>
      </c>
      <c r="L56" s="87">
        <f t="shared" si="0"/>
        <v>0</v>
      </c>
      <c r="M56" s="87">
        <f t="shared" si="0"/>
        <v>0</v>
      </c>
      <c r="N56" s="87">
        <f t="shared" si="1"/>
        <v>0</v>
      </c>
      <c r="O56" s="87">
        <f t="shared" si="1"/>
        <v>0</v>
      </c>
      <c r="P56" s="87" t="str">
        <f t="shared" si="2"/>
        <v>-</v>
      </c>
      <c r="Q56" s="88">
        <v>0</v>
      </c>
      <c r="R56" s="88">
        <f t="shared" si="3"/>
        <v>0</v>
      </c>
    </row>
    <row r="57" spans="1:18" ht="20.25" x14ac:dyDescent="0.25">
      <c r="A57" s="62">
        <v>43</v>
      </c>
      <c r="B57" s="64" t="s">
        <v>89</v>
      </c>
      <c r="C57" s="71">
        <v>0</v>
      </c>
      <c r="D57" s="56">
        <v>0</v>
      </c>
      <c r="E57" s="71">
        <v>6</v>
      </c>
      <c r="F57" s="56">
        <v>3600</v>
      </c>
      <c r="G57" s="74">
        <v>0</v>
      </c>
      <c r="H57" s="71">
        <v>0</v>
      </c>
      <c r="I57" s="56">
        <v>0</v>
      </c>
      <c r="J57" s="71">
        <v>0</v>
      </c>
      <c r="K57" s="56">
        <v>0</v>
      </c>
      <c r="L57" s="89">
        <f t="shared" si="0"/>
        <v>0</v>
      </c>
      <c r="M57" s="89">
        <f t="shared" si="0"/>
        <v>0</v>
      </c>
      <c r="N57" s="89">
        <f t="shared" si="1"/>
        <v>0</v>
      </c>
      <c r="O57" s="89">
        <f t="shared" si="1"/>
        <v>0</v>
      </c>
      <c r="P57" s="89" t="str">
        <f t="shared" si="2"/>
        <v>-</v>
      </c>
      <c r="Q57" s="96">
        <v>0</v>
      </c>
      <c r="R57" s="88">
        <f t="shared" si="3"/>
        <v>0</v>
      </c>
    </row>
    <row r="58" spans="1:18" ht="20.25" x14ac:dyDescent="0.25">
      <c r="A58" s="82"/>
      <c r="B58" s="81" t="s">
        <v>90</v>
      </c>
      <c r="C58" s="72">
        <f t="shared" ref="C58:K58" si="8">SUM(C48:C57)</f>
        <v>0</v>
      </c>
      <c r="D58" s="59">
        <f t="shared" si="8"/>
        <v>0</v>
      </c>
      <c r="E58" s="72">
        <f t="shared" si="8"/>
        <v>229</v>
      </c>
      <c r="F58" s="59">
        <f t="shared" si="8"/>
        <v>103700</v>
      </c>
      <c r="G58" s="72">
        <f t="shared" si="8"/>
        <v>9</v>
      </c>
      <c r="H58" s="72">
        <f t="shared" si="8"/>
        <v>5</v>
      </c>
      <c r="I58" s="59">
        <f t="shared" si="8"/>
        <v>3300</v>
      </c>
      <c r="J58" s="72">
        <f t="shared" si="8"/>
        <v>4</v>
      </c>
      <c r="K58" s="59">
        <f t="shared" si="8"/>
        <v>2400</v>
      </c>
      <c r="L58" s="76">
        <f t="shared" si="0"/>
        <v>4</v>
      </c>
      <c r="M58" s="77">
        <f t="shared" si="0"/>
        <v>2400</v>
      </c>
      <c r="N58" s="77">
        <f t="shared" si="1"/>
        <v>1.7467248908296942</v>
      </c>
      <c r="O58" s="77">
        <f t="shared" si="1"/>
        <v>2.3143683702989395</v>
      </c>
      <c r="P58" s="78">
        <f t="shared" si="2"/>
        <v>44.444444444444443</v>
      </c>
      <c r="Q58" s="59">
        <f>SUM(Q48:Q57)</f>
        <v>0</v>
      </c>
      <c r="R58" s="72">
        <f>SUM(R48:R57)</f>
        <v>4</v>
      </c>
    </row>
    <row r="59" spans="1:18" ht="20.25" x14ac:dyDescent="0.25">
      <c r="A59" s="82"/>
      <c r="B59" s="65" t="s">
        <v>91</v>
      </c>
      <c r="C59" s="72">
        <f t="shared" ref="C59:K59" si="9">C46+C58</f>
        <v>80</v>
      </c>
      <c r="D59" s="59">
        <f t="shared" si="9"/>
        <v>40661</v>
      </c>
      <c r="E59" s="72">
        <f t="shared" si="9"/>
        <v>3625</v>
      </c>
      <c r="F59" s="59">
        <f t="shared" si="9"/>
        <v>1791900</v>
      </c>
      <c r="G59" s="72">
        <f t="shared" si="9"/>
        <v>734</v>
      </c>
      <c r="H59" s="72">
        <f t="shared" si="9"/>
        <v>242</v>
      </c>
      <c r="I59" s="59">
        <f t="shared" si="9"/>
        <v>155698</v>
      </c>
      <c r="J59" s="72">
        <f t="shared" si="9"/>
        <v>164</v>
      </c>
      <c r="K59" s="59">
        <f t="shared" si="9"/>
        <v>98033</v>
      </c>
      <c r="L59" s="68">
        <f t="shared" si="0"/>
        <v>244</v>
      </c>
      <c r="M59" s="69">
        <f t="shared" si="0"/>
        <v>138694</v>
      </c>
      <c r="N59" s="69">
        <f t="shared" si="1"/>
        <v>6.7310344827586199</v>
      </c>
      <c r="O59" s="69">
        <f t="shared" si="1"/>
        <v>7.7400524582845023</v>
      </c>
      <c r="P59" s="70">
        <f t="shared" si="2"/>
        <v>22.343324250681199</v>
      </c>
      <c r="Q59" s="59">
        <f>Q46+Q58</f>
        <v>76</v>
      </c>
      <c r="R59" s="85">
        <f>R46+R58</f>
        <v>416</v>
      </c>
    </row>
  </sheetData>
  <mergeCells count="20">
    <mergeCell ref="A2:R2"/>
    <mergeCell ref="A3:B4"/>
    <mergeCell ref="C3:D3"/>
    <mergeCell ref="E3:F3"/>
    <mergeCell ref="H3:I3"/>
    <mergeCell ref="H4:I5"/>
    <mergeCell ref="A5:A6"/>
    <mergeCell ref="B5:B6"/>
    <mergeCell ref="C4:D5"/>
    <mergeCell ref="E4:F5"/>
    <mergeCell ref="G4:G5"/>
    <mergeCell ref="P4:P5"/>
    <mergeCell ref="Q4:Q5"/>
    <mergeCell ref="R4:R5"/>
    <mergeCell ref="J3:K3"/>
    <mergeCell ref="L3:M3"/>
    <mergeCell ref="N3:O3"/>
    <mergeCell ref="L4:M5"/>
    <mergeCell ref="N4:O5"/>
    <mergeCell ref="J4:K5"/>
  </mergeCells>
  <printOptions horizontalCentered="1" verticalCentered="1"/>
  <pageMargins left="0.1" right="0.1" top="0.1" bottom="0.1" header="0" footer="0"/>
  <pageSetup paperSize="9" scale="37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2:U22"/>
  <sheetViews>
    <sheetView workbookViewId="0">
      <selection activeCell="G37" sqref="G37"/>
    </sheetView>
  </sheetViews>
  <sheetFormatPr defaultRowHeight="12.75" x14ac:dyDescent="0.2"/>
  <cols>
    <col min="1" max="1" width="7.7109375" style="1" customWidth="1"/>
    <col min="2" max="2" width="18" style="1" customWidth="1"/>
    <col min="3" max="3" width="11.140625" style="1" customWidth="1"/>
    <col min="4" max="4" width="18" style="1" customWidth="1"/>
    <col min="5" max="5" width="9.140625" style="1" customWidth="1"/>
    <col min="6" max="7" width="10.140625" style="1" customWidth="1"/>
    <col min="8" max="8" width="14" style="1" customWidth="1"/>
    <col min="9" max="9" width="9.140625" style="1" customWidth="1"/>
    <col min="10" max="10" width="8.140625" style="1" customWidth="1"/>
    <col min="11" max="11" width="9.140625" style="1" customWidth="1"/>
    <col min="12" max="12" width="12.140625" style="1" customWidth="1"/>
    <col min="13" max="13" width="9.140625" style="1" customWidth="1"/>
    <col min="14" max="14" width="14" style="1" customWidth="1"/>
    <col min="15" max="15" width="10.140625" style="1" customWidth="1"/>
    <col min="16" max="16" width="11.42578125" style="1" customWidth="1"/>
    <col min="17" max="17" width="11.7109375" style="1" customWidth="1"/>
    <col min="18" max="18" width="15.85546875" style="1" customWidth="1"/>
    <col min="19" max="19" width="9.140625" style="1" customWidth="1"/>
    <col min="20" max="16384" width="9.140625" style="1"/>
  </cols>
  <sheetData>
    <row r="2" spans="1:21" ht="18.75" customHeight="1" x14ac:dyDescent="0.4">
      <c r="H2" s="2" t="s">
        <v>92</v>
      </c>
    </row>
    <row r="3" spans="1:21" ht="18" x14ac:dyDescent="0.25">
      <c r="A3" s="4" t="s">
        <v>93</v>
      </c>
      <c r="B3" s="5"/>
      <c r="C3" s="5"/>
      <c r="D3" s="5"/>
      <c r="E3" s="5"/>
      <c r="F3" s="5"/>
      <c r="G3" s="5"/>
      <c r="H3" s="5"/>
      <c r="I3" s="5"/>
      <c r="J3" s="6"/>
      <c r="K3" s="5"/>
      <c r="M3" s="5"/>
      <c r="N3" s="5"/>
      <c r="O3" s="5"/>
      <c r="P3" s="5"/>
      <c r="R3" s="5"/>
    </row>
    <row r="4" spans="1:21" ht="22.5" x14ac:dyDescent="0.45">
      <c r="A4" s="42" t="s">
        <v>94</v>
      </c>
      <c r="B4" s="4"/>
      <c r="C4" s="4"/>
      <c r="D4" s="5"/>
      <c r="E4" s="5"/>
      <c r="F4" s="5"/>
      <c r="G4" s="5"/>
      <c r="H4" s="5"/>
      <c r="I4" s="5"/>
      <c r="J4" s="6"/>
      <c r="K4" s="5"/>
      <c r="L4" s="7"/>
      <c r="M4" s="5"/>
      <c r="N4" s="5"/>
      <c r="O4" s="5"/>
      <c r="P4" s="5"/>
      <c r="R4" s="5"/>
    </row>
    <row r="5" spans="1:21" ht="22.5" x14ac:dyDescent="0.45">
      <c r="A5" s="4"/>
      <c r="B5" s="4"/>
      <c r="C5" s="4"/>
      <c r="D5" s="5"/>
      <c r="E5" s="5"/>
      <c r="F5" s="5"/>
      <c r="G5" s="5"/>
      <c r="H5" s="5"/>
      <c r="I5" s="5"/>
      <c r="J5" s="6"/>
      <c r="K5" s="5"/>
      <c r="L5" s="7"/>
      <c r="M5" s="5"/>
      <c r="N5" s="5"/>
      <c r="O5" s="5"/>
      <c r="P5" s="5"/>
      <c r="R5" s="5"/>
    </row>
    <row r="6" spans="1:21" ht="22.5" x14ac:dyDescent="0.45">
      <c r="A6" s="8" t="s">
        <v>95</v>
      </c>
      <c r="B6" s="5"/>
      <c r="C6" s="5"/>
      <c r="D6" s="6"/>
      <c r="E6" s="6"/>
      <c r="F6" s="6"/>
      <c r="G6" s="6"/>
      <c r="H6" s="9"/>
      <c r="I6" s="9"/>
      <c r="J6" s="9"/>
      <c r="K6" s="5"/>
      <c r="L6" s="5"/>
      <c r="M6" s="5"/>
      <c r="N6" s="5"/>
      <c r="O6" s="5"/>
      <c r="P6" s="5"/>
      <c r="Q6" s="5"/>
      <c r="R6" s="5"/>
    </row>
    <row r="7" spans="1:21" ht="22.5" x14ac:dyDescent="0.45">
      <c r="A7" s="8" t="s">
        <v>96</v>
      </c>
      <c r="B7" s="5"/>
      <c r="C7" s="5"/>
      <c r="D7" s="6"/>
      <c r="E7" s="6"/>
      <c r="F7" s="6"/>
      <c r="G7" s="6"/>
      <c r="H7" s="9"/>
      <c r="I7" s="9"/>
      <c r="J7" s="9"/>
      <c r="K7" s="5"/>
      <c r="L7" s="5"/>
      <c r="M7" s="5"/>
      <c r="N7" s="5"/>
      <c r="O7" s="5"/>
      <c r="P7" s="5"/>
      <c r="Q7" s="5"/>
      <c r="R7" s="5"/>
    </row>
    <row r="8" spans="1:21" ht="19.5" x14ac:dyDescent="0.4">
      <c r="A8" s="5"/>
      <c r="B8" s="5"/>
      <c r="C8" s="5"/>
      <c r="D8" s="5"/>
      <c r="E8" s="5"/>
      <c r="F8" s="5"/>
      <c r="G8" s="5"/>
      <c r="H8" s="5" t="s">
        <v>97</v>
      </c>
      <c r="I8" s="5"/>
      <c r="J8" s="5"/>
      <c r="K8" s="5"/>
      <c r="L8" s="5"/>
      <c r="M8" s="5"/>
      <c r="N8" s="5"/>
      <c r="O8" s="5"/>
      <c r="P8" s="5"/>
      <c r="Q8" s="10" t="s">
        <v>98</v>
      </c>
      <c r="R8" s="5"/>
    </row>
    <row r="9" spans="1:21" ht="16.5" customHeight="1" x14ac:dyDescent="0.3">
      <c r="A9" s="11"/>
      <c r="B9" s="12"/>
      <c r="C9" s="142">
        <v>1</v>
      </c>
      <c r="D9" s="139"/>
      <c r="E9" s="138">
        <v>2</v>
      </c>
      <c r="F9" s="139"/>
      <c r="G9" s="142">
        <v>3</v>
      </c>
      <c r="H9" s="139"/>
      <c r="I9" s="138">
        <v>4</v>
      </c>
      <c r="J9" s="139"/>
      <c r="K9" s="138">
        <v>5</v>
      </c>
      <c r="L9" s="139"/>
      <c r="M9" s="138">
        <v>6</v>
      </c>
      <c r="N9" s="139"/>
      <c r="O9" s="140">
        <v>7</v>
      </c>
      <c r="P9" s="141"/>
      <c r="Q9" s="13">
        <v>8</v>
      </c>
      <c r="R9" s="14">
        <v>9</v>
      </c>
    </row>
    <row r="10" spans="1:21" ht="42" customHeight="1" x14ac:dyDescent="0.25">
      <c r="A10" s="15" t="s">
        <v>10</v>
      </c>
      <c r="B10" s="16" t="s">
        <v>99</v>
      </c>
      <c r="C10" s="126" t="s">
        <v>100</v>
      </c>
      <c r="D10" s="127"/>
      <c r="E10" s="128" t="s">
        <v>101</v>
      </c>
      <c r="F10" s="129"/>
      <c r="G10" s="130" t="s">
        <v>102</v>
      </c>
      <c r="H10" s="131"/>
      <c r="I10" s="128" t="s">
        <v>103</v>
      </c>
      <c r="J10" s="129"/>
      <c r="K10" s="128" t="s">
        <v>4</v>
      </c>
      <c r="L10" s="129"/>
      <c r="M10" s="126" t="s">
        <v>104</v>
      </c>
      <c r="N10" s="127"/>
      <c r="O10" s="134" t="s">
        <v>6</v>
      </c>
      <c r="P10" s="135"/>
      <c r="Q10" s="17" t="s">
        <v>105</v>
      </c>
      <c r="R10" s="124" t="s">
        <v>106</v>
      </c>
      <c r="T10" s="18"/>
      <c r="U10" s="3"/>
    </row>
    <row r="11" spans="1:21" ht="18" customHeight="1" x14ac:dyDescent="0.25">
      <c r="A11" s="19"/>
      <c r="B11" s="16" t="s">
        <v>107</v>
      </c>
      <c r="C11" s="126" t="s">
        <v>108</v>
      </c>
      <c r="D11" s="127"/>
      <c r="E11" s="128" t="s">
        <v>109</v>
      </c>
      <c r="F11" s="129"/>
      <c r="G11" s="132"/>
      <c r="H11" s="133"/>
      <c r="I11" s="128" t="s">
        <v>110</v>
      </c>
      <c r="J11" s="129"/>
      <c r="K11" s="20"/>
      <c r="L11" s="21"/>
      <c r="M11" s="128" t="s">
        <v>111</v>
      </c>
      <c r="N11" s="129"/>
      <c r="O11" s="136"/>
      <c r="P11" s="137"/>
      <c r="Q11" s="22" t="s">
        <v>112</v>
      </c>
      <c r="R11" s="125"/>
      <c r="T11" s="18"/>
      <c r="U11" s="3"/>
    </row>
    <row r="12" spans="1:21" ht="15.75" x14ac:dyDescent="0.25">
      <c r="A12" s="23"/>
      <c r="B12" s="21"/>
      <c r="C12" s="24" t="s">
        <v>12</v>
      </c>
      <c r="D12" s="25" t="s">
        <v>13</v>
      </c>
      <c r="E12" s="24" t="s">
        <v>12</v>
      </c>
      <c r="F12" s="25" t="s">
        <v>13</v>
      </c>
      <c r="G12" s="24" t="s">
        <v>12</v>
      </c>
      <c r="H12" s="25" t="s">
        <v>13</v>
      </c>
      <c r="I12" s="24" t="s">
        <v>12</v>
      </c>
      <c r="J12" s="25" t="s">
        <v>13</v>
      </c>
      <c r="K12" s="24" t="s">
        <v>12</v>
      </c>
      <c r="L12" s="25" t="s">
        <v>13</v>
      </c>
      <c r="M12" s="24" t="s">
        <v>12</v>
      </c>
      <c r="N12" s="26" t="s">
        <v>13</v>
      </c>
      <c r="O12" s="24" t="s">
        <v>12</v>
      </c>
      <c r="P12" s="26" t="s">
        <v>13</v>
      </c>
      <c r="Q12" s="27"/>
      <c r="R12" s="21"/>
    </row>
    <row r="13" spans="1:21" ht="15" x14ac:dyDescent="0.2">
      <c r="A13" s="28">
        <v>1</v>
      </c>
      <c r="B13" s="29"/>
      <c r="C13" s="30"/>
      <c r="D13" s="31"/>
      <c r="E13" s="30"/>
      <c r="F13" s="31"/>
      <c r="G13" s="29"/>
      <c r="H13" s="29"/>
      <c r="I13" s="30"/>
      <c r="J13" s="31"/>
      <c r="K13" s="30"/>
      <c r="L13" s="31"/>
      <c r="M13" s="30">
        <f t="shared" ref="M13:N21" si="0">C13+K13</f>
        <v>0</v>
      </c>
      <c r="N13" s="30">
        <f t="shared" si="0"/>
        <v>0</v>
      </c>
      <c r="O13" s="32" t="str">
        <f t="shared" ref="O13:P22" si="1">IFERROR(M13/E13*100,"-")</f>
        <v>-</v>
      </c>
      <c r="P13" s="32" t="str">
        <f t="shared" si="1"/>
        <v>-</v>
      </c>
      <c r="Q13" s="29"/>
      <c r="R13" s="29">
        <f>G13-I13-Q13</f>
        <v>0</v>
      </c>
    </row>
    <row r="14" spans="1:21" ht="15" x14ac:dyDescent="0.2">
      <c r="A14" s="33">
        <v>2</v>
      </c>
      <c r="B14" s="34"/>
      <c r="C14" s="35"/>
      <c r="D14" s="36"/>
      <c r="E14" s="35"/>
      <c r="F14" s="36"/>
      <c r="G14" s="34"/>
      <c r="H14" s="34"/>
      <c r="I14" s="35"/>
      <c r="J14" s="36"/>
      <c r="K14" s="35"/>
      <c r="L14" s="36"/>
      <c r="M14" s="30">
        <f t="shared" si="0"/>
        <v>0</v>
      </c>
      <c r="N14" s="30">
        <f t="shared" si="0"/>
        <v>0</v>
      </c>
      <c r="O14" s="32" t="str">
        <f t="shared" si="1"/>
        <v>-</v>
      </c>
      <c r="P14" s="32" t="str">
        <f t="shared" si="1"/>
        <v>-</v>
      </c>
      <c r="Q14" s="34"/>
      <c r="R14" s="29">
        <f t="shared" ref="R14:R22" si="2">G14-I14-Q14</f>
        <v>0</v>
      </c>
    </row>
    <row r="15" spans="1:21" ht="15" x14ac:dyDescent="0.2">
      <c r="A15" s="33">
        <v>3</v>
      </c>
      <c r="B15" s="34"/>
      <c r="C15" s="35"/>
      <c r="D15" s="36"/>
      <c r="E15" s="35"/>
      <c r="F15" s="36"/>
      <c r="G15" s="34"/>
      <c r="H15" s="34"/>
      <c r="I15" s="35"/>
      <c r="J15" s="36"/>
      <c r="K15" s="35"/>
      <c r="L15" s="36"/>
      <c r="M15" s="30">
        <f t="shared" si="0"/>
        <v>0</v>
      </c>
      <c r="N15" s="30">
        <f t="shared" si="0"/>
        <v>0</v>
      </c>
      <c r="O15" s="32" t="str">
        <f t="shared" si="1"/>
        <v>-</v>
      </c>
      <c r="P15" s="32" t="str">
        <f t="shared" si="1"/>
        <v>-</v>
      </c>
      <c r="Q15" s="34"/>
      <c r="R15" s="29">
        <f t="shared" si="2"/>
        <v>0</v>
      </c>
    </row>
    <row r="16" spans="1:21" ht="15" x14ac:dyDescent="0.2">
      <c r="A16" s="33">
        <v>4</v>
      </c>
      <c r="B16" s="34"/>
      <c r="C16" s="35"/>
      <c r="D16" s="36"/>
      <c r="E16" s="35"/>
      <c r="F16" s="36"/>
      <c r="G16" s="34"/>
      <c r="H16" s="34"/>
      <c r="I16" s="35"/>
      <c r="J16" s="36"/>
      <c r="K16" s="35"/>
      <c r="L16" s="36"/>
      <c r="M16" s="30">
        <f t="shared" si="0"/>
        <v>0</v>
      </c>
      <c r="N16" s="30">
        <f t="shared" si="0"/>
        <v>0</v>
      </c>
      <c r="O16" s="32" t="str">
        <f t="shared" si="1"/>
        <v>-</v>
      </c>
      <c r="P16" s="32" t="str">
        <f t="shared" si="1"/>
        <v>-</v>
      </c>
      <c r="Q16" s="34"/>
      <c r="R16" s="29">
        <f t="shared" si="2"/>
        <v>0</v>
      </c>
    </row>
    <row r="17" spans="1:18" ht="15" x14ac:dyDescent="0.2">
      <c r="A17" s="33">
        <v>5</v>
      </c>
      <c r="B17" s="34"/>
      <c r="C17" s="35"/>
      <c r="D17" s="36"/>
      <c r="E17" s="35"/>
      <c r="F17" s="36"/>
      <c r="G17" s="34"/>
      <c r="H17" s="34"/>
      <c r="I17" s="35"/>
      <c r="J17" s="36"/>
      <c r="K17" s="35"/>
      <c r="L17" s="36"/>
      <c r="M17" s="30">
        <f t="shared" si="0"/>
        <v>0</v>
      </c>
      <c r="N17" s="30">
        <f t="shared" si="0"/>
        <v>0</v>
      </c>
      <c r="O17" s="32" t="str">
        <f t="shared" si="1"/>
        <v>-</v>
      </c>
      <c r="P17" s="32" t="str">
        <f t="shared" si="1"/>
        <v>-</v>
      </c>
      <c r="Q17" s="34"/>
      <c r="R17" s="29">
        <f t="shared" si="2"/>
        <v>0</v>
      </c>
    </row>
    <row r="18" spans="1:18" ht="15" x14ac:dyDescent="0.2">
      <c r="A18" s="33">
        <v>6</v>
      </c>
      <c r="B18" s="34"/>
      <c r="C18" s="35"/>
      <c r="D18" s="36"/>
      <c r="E18" s="35"/>
      <c r="F18" s="36"/>
      <c r="G18" s="34"/>
      <c r="H18" s="34"/>
      <c r="I18" s="35"/>
      <c r="J18" s="36"/>
      <c r="K18" s="35"/>
      <c r="L18" s="36"/>
      <c r="M18" s="30">
        <f t="shared" si="0"/>
        <v>0</v>
      </c>
      <c r="N18" s="30">
        <f t="shared" si="0"/>
        <v>0</v>
      </c>
      <c r="O18" s="32" t="str">
        <f t="shared" si="1"/>
        <v>-</v>
      </c>
      <c r="P18" s="32" t="str">
        <f t="shared" si="1"/>
        <v>-</v>
      </c>
      <c r="Q18" s="34"/>
      <c r="R18" s="29">
        <f t="shared" si="2"/>
        <v>0</v>
      </c>
    </row>
    <row r="19" spans="1:18" ht="15" x14ac:dyDescent="0.2">
      <c r="A19" s="33">
        <v>7</v>
      </c>
      <c r="B19" s="34"/>
      <c r="C19" s="35"/>
      <c r="D19" s="36"/>
      <c r="E19" s="35"/>
      <c r="F19" s="36"/>
      <c r="G19" s="34"/>
      <c r="H19" s="34"/>
      <c r="I19" s="35"/>
      <c r="J19" s="36"/>
      <c r="K19" s="35"/>
      <c r="L19" s="36"/>
      <c r="M19" s="30">
        <f t="shared" si="0"/>
        <v>0</v>
      </c>
      <c r="N19" s="30">
        <f t="shared" si="0"/>
        <v>0</v>
      </c>
      <c r="O19" s="32" t="str">
        <f t="shared" si="1"/>
        <v>-</v>
      </c>
      <c r="P19" s="32" t="str">
        <f t="shared" si="1"/>
        <v>-</v>
      </c>
      <c r="Q19" s="34"/>
      <c r="R19" s="29">
        <f t="shared" si="2"/>
        <v>0</v>
      </c>
    </row>
    <row r="20" spans="1:18" ht="15" x14ac:dyDescent="0.2">
      <c r="A20" s="33">
        <v>8</v>
      </c>
      <c r="B20" s="34"/>
      <c r="C20" s="35"/>
      <c r="D20" s="36"/>
      <c r="E20" s="35"/>
      <c r="F20" s="36"/>
      <c r="G20" s="34"/>
      <c r="H20" s="34"/>
      <c r="I20" s="35"/>
      <c r="J20" s="36"/>
      <c r="K20" s="35"/>
      <c r="L20" s="36"/>
      <c r="M20" s="30">
        <f t="shared" si="0"/>
        <v>0</v>
      </c>
      <c r="N20" s="30">
        <f t="shared" si="0"/>
        <v>0</v>
      </c>
      <c r="O20" s="32" t="str">
        <f t="shared" si="1"/>
        <v>-</v>
      </c>
      <c r="P20" s="32" t="str">
        <f t="shared" si="1"/>
        <v>-</v>
      </c>
      <c r="Q20" s="34"/>
      <c r="R20" s="29">
        <f t="shared" si="2"/>
        <v>0</v>
      </c>
    </row>
    <row r="21" spans="1:18" ht="15" x14ac:dyDescent="0.2">
      <c r="A21" s="43">
        <v>9</v>
      </c>
      <c r="B21" s="44"/>
      <c r="C21" s="45"/>
      <c r="D21" s="46"/>
      <c r="E21" s="45"/>
      <c r="F21" s="46"/>
      <c r="G21" s="44"/>
      <c r="H21" s="44"/>
      <c r="I21" s="45"/>
      <c r="J21" s="46"/>
      <c r="K21" s="45"/>
      <c r="L21" s="46"/>
      <c r="M21" s="47">
        <f t="shared" si="0"/>
        <v>0</v>
      </c>
      <c r="N21" s="47">
        <f t="shared" si="0"/>
        <v>0</v>
      </c>
      <c r="O21" s="48" t="str">
        <f t="shared" si="1"/>
        <v>-</v>
      </c>
      <c r="P21" s="48" t="str">
        <f t="shared" si="1"/>
        <v>-</v>
      </c>
      <c r="Q21" s="44"/>
      <c r="R21" s="37">
        <f t="shared" si="2"/>
        <v>0</v>
      </c>
    </row>
    <row r="22" spans="1:18" ht="18" x14ac:dyDescent="0.25">
      <c r="A22" s="38"/>
      <c r="B22" s="39" t="s">
        <v>113</v>
      </c>
      <c r="C22" s="40">
        <f t="shared" ref="C22:N22" si="3">SUM(C13:C21)</f>
        <v>0</v>
      </c>
      <c r="D22" s="40">
        <f t="shared" si="3"/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1" t="str">
        <f t="shared" si="1"/>
        <v>-</v>
      </c>
      <c r="P22" s="41" t="str">
        <f t="shared" si="1"/>
        <v>-</v>
      </c>
      <c r="Q22" s="40">
        <f>SUM(Q13:Q21)</f>
        <v>0</v>
      </c>
      <c r="R22" s="49">
        <f t="shared" si="2"/>
        <v>0</v>
      </c>
    </row>
  </sheetData>
  <mergeCells count="19">
    <mergeCell ref="M9:N9"/>
    <mergeCell ref="O9:P9"/>
    <mergeCell ref="C9:D9"/>
    <mergeCell ref="E9:F9"/>
    <mergeCell ref="G9:H9"/>
    <mergeCell ref="I9:J9"/>
    <mergeCell ref="K9:L9"/>
    <mergeCell ref="R10:R11"/>
    <mergeCell ref="C11:D11"/>
    <mergeCell ref="E11:F11"/>
    <mergeCell ref="I11:J11"/>
    <mergeCell ref="M11:N11"/>
    <mergeCell ref="C10:D10"/>
    <mergeCell ref="E10:F10"/>
    <mergeCell ref="G10:H11"/>
    <mergeCell ref="I10:J10"/>
    <mergeCell ref="K10:L10"/>
    <mergeCell ref="M10:N10"/>
    <mergeCell ref="O10:P11"/>
  </mergeCells>
  <printOptions horizontalCentered="1"/>
  <pageMargins left="0" right="0" top="0.75" bottom="0" header="0.3" footer="0.3"/>
  <pageSetup paperSize="9" scale="70" orientation="landscape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Bankwise</vt:lpstr>
      <vt:lpstr>Annexure- 6</vt:lpstr>
      <vt:lpstr>'Annexure- 6'!Print_Area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2019-12-12T07:35:40Z</dcterms:modified>
</cp:coreProperties>
</file>