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ja.mansoor\Desktop\JAVID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8" i="1" l="1"/>
  <c r="K58" i="1"/>
  <c r="J58" i="1"/>
  <c r="P58" i="1" s="1"/>
  <c r="I58" i="1"/>
  <c r="H58" i="1"/>
  <c r="G58" i="1"/>
  <c r="F58" i="1"/>
  <c r="E58" i="1"/>
  <c r="D58" i="1"/>
  <c r="M58" i="1" s="1"/>
  <c r="O58" i="1" s="1"/>
  <c r="C58" i="1"/>
  <c r="L58" i="1" s="1"/>
  <c r="N58" i="1" s="1"/>
  <c r="R57" i="1"/>
  <c r="P57" i="1"/>
  <c r="N57" i="1"/>
  <c r="M57" i="1"/>
  <c r="O57" i="1" s="1"/>
  <c r="L57" i="1"/>
  <c r="R56" i="1"/>
  <c r="P56" i="1"/>
  <c r="O56" i="1"/>
  <c r="M56" i="1"/>
  <c r="L56" i="1"/>
  <c r="N56" i="1" s="1"/>
  <c r="R55" i="1"/>
  <c r="P55" i="1"/>
  <c r="N55" i="1"/>
  <c r="M55" i="1"/>
  <c r="O55" i="1" s="1"/>
  <c r="L55" i="1"/>
  <c r="R54" i="1"/>
  <c r="P54" i="1"/>
  <c r="O54" i="1"/>
  <c r="M54" i="1"/>
  <c r="L54" i="1"/>
  <c r="N54" i="1" s="1"/>
  <c r="R53" i="1"/>
  <c r="P53" i="1"/>
  <c r="N53" i="1"/>
  <c r="M53" i="1"/>
  <c r="O53" i="1" s="1"/>
  <c r="L53" i="1"/>
  <c r="R52" i="1"/>
  <c r="P52" i="1"/>
  <c r="O52" i="1"/>
  <c r="M52" i="1"/>
  <c r="L52" i="1"/>
  <c r="N52" i="1" s="1"/>
  <c r="R51" i="1"/>
  <c r="P51" i="1"/>
  <c r="N51" i="1"/>
  <c r="M51" i="1"/>
  <c r="O51" i="1" s="1"/>
  <c r="L51" i="1"/>
  <c r="R50" i="1"/>
  <c r="P50" i="1"/>
  <c r="O50" i="1"/>
  <c r="M50" i="1"/>
  <c r="L50" i="1"/>
  <c r="N50" i="1" s="1"/>
  <c r="R49" i="1"/>
  <c r="R58" i="1" s="1"/>
  <c r="P49" i="1"/>
  <c r="N49" i="1"/>
  <c r="M49" i="1"/>
  <c r="O49" i="1" s="1"/>
  <c r="L49" i="1"/>
  <c r="R48" i="1"/>
  <c r="P48" i="1"/>
  <c r="O48" i="1"/>
  <c r="M48" i="1"/>
  <c r="L48" i="1"/>
  <c r="N48" i="1" s="1"/>
  <c r="Q45" i="1"/>
  <c r="K45" i="1"/>
  <c r="M45" i="1" s="1"/>
  <c r="O45" i="1" s="1"/>
  <c r="J45" i="1"/>
  <c r="P45" i="1" s="1"/>
  <c r="I45" i="1"/>
  <c r="H45" i="1"/>
  <c r="G45" i="1"/>
  <c r="F45" i="1"/>
  <c r="E45" i="1"/>
  <c r="D45" i="1"/>
  <c r="C45" i="1"/>
  <c r="L45" i="1" s="1"/>
  <c r="N45" i="1" s="1"/>
  <c r="R44" i="1"/>
  <c r="R45" i="1" s="1"/>
  <c r="P44" i="1"/>
  <c r="N44" i="1"/>
  <c r="M44" i="1"/>
  <c r="O44" i="1" s="1"/>
  <c r="L44" i="1"/>
  <c r="R43" i="1"/>
  <c r="P43" i="1"/>
  <c r="O43" i="1"/>
  <c r="M43" i="1"/>
  <c r="L43" i="1"/>
  <c r="N43" i="1" s="1"/>
  <c r="Q41" i="1"/>
  <c r="K41" i="1"/>
  <c r="M41" i="1" s="1"/>
  <c r="O41" i="1" s="1"/>
  <c r="J41" i="1"/>
  <c r="P41" i="1" s="1"/>
  <c r="I41" i="1"/>
  <c r="H41" i="1"/>
  <c r="G41" i="1"/>
  <c r="F41" i="1"/>
  <c r="E41" i="1"/>
  <c r="D41" i="1"/>
  <c r="C41" i="1"/>
  <c r="L41" i="1" s="1"/>
  <c r="N41" i="1" s="1"/>
  <c r="R40" i="1"/>
  <c r="P40" i="1"/>
  <c r="N40" i="1"/>
  <c r="M40" i="1"/>
  <c r="O40" i="1" s="1"/>
  <c r="L40" i="1"/>
  <c r="R39" i="1"/>
  <c r="P39" i="1"/>
  <c r="O39" i="1"/>
  <c r="M39" i="1"/>
  <c r="L39" i="1"/>
  <c r="N39" i="1" s="1"/>
  <c r="R38" i="1"/>
  <c r="P38" i="1"/>
  <c r="N38" i="1"/>
  <c r="M38" i="1"/>
  <c r="O38" i="1" s="1"/>
  <c r="L38" i="1"/>
  <c r="R37" i="1"/>
  <c r="P37" i="1"/>
  <c r="O37" i="1"/>
  <c r="M37" i="1"/>
  <c r="L37" i="1"/>
  <c r="N37" i="1" s="1"/>
  <c r="R36" i="1"/>
  <c r="P36" i="1"/>
  <c r="N36" i="1"/>
  <c r="M36" i="1"/>
  <c r="O36" i="1" s="1"/>
  <c r="L36" i="1"/>
  <c r="R35" i="1"/>
  <c r="P35" i="1"/>
  <c r="O35" i="1"/>
  <c r="M35" i="1"/>
  <c r="L35" i="1"/>
  <c r="N35" i="1" s="1"/>
  <c r="R34" i="1"/>
  <c r="P34" i="1"/>
  <c r="N34" i="1"/>
  <c r="M34" i="1"/>
  <c r="O34" i="1" s="1"/>
  <c r="L34" i="1"/>
  <c r="R33" i="1"/>
  <c r="P33" i="1"/>
  <c r="O33" i="1"/>
  <c r="M33" i="1"/>
  <c r="L33" i="1"/>
  <c r="N33" i="1" s="1"/>
  <c r="R32" i="1"/>
  <c r="R41" i="1" s="1"/>
  <c r="P32" i="1"/>
  <c r="N32" i="1"/>
  <c r="M32" i="1"/>
  <c r="O32" i="1" s="1"/>
  <c r="L32" i="1"/>
  <c r="R31" i="1"/>
  <c r="P31" i="1"/>
  <c r="O31" i="1"/>
  <c r="M31" i="1"/>
  <c r="L31" i="1"/>
  <c r="N31" i="1" s="1"/>
  <c r="R29" i="1"/>
  <c r="Q29" i="1"/>
  <c r="Q46" i="1" s="1"/>
  <c r="Q59" i="1" s="1"/>
  <c r="K29" i="1"/>
  <c r="M29" i="1" s="1"/>
  <c r="O29" i="1" s="1"/>
  <c r="J29" i="1"/>
  <c r="P29" i="1" s="1"/>
  <c r="I29" i="1"/>
  <c r="I46" i="1" s="1"/>
  <c r="I59" i="1" s="1"/>
  <c r="H29" i="1"/>
  <c r="H46" i="1" s="1"/>
  <c r="H59" i="1" s="1"/>
  <c r="G29" i="1"/>
  <c r="G46" i="1" s="1"/>
  <c r="G59" i="1" s="1"/>
  <c r="F29" i="1"/>
  <c r="F46" i="1" s="1"/>
  <c r="F59" i="1" s="1"/>
  <c r="E29" i="1"/>
  <c r="E46" i="1" s="1"/>
  <c r="E59" i="1" s="1"/>
  <c r="D29" i="1"/>
  <c r="D46" i="1" s="1"/>
  <c r="C29" i="1"/>
  <c r="L29" i="1" s="1"/>
  <c r="N29" i="1" s="1"/>
  <c r="R28" i="1"/>
  <c r="P28" i="1"/>
  <c r="N28" i="1"/>
  <c r="M28" i="1"/>
  <c r="O28" i="1" s="1"/>
  <c r="L28" i="1"/>
  <c r="R27" i="1"/>
  <c r="P27" i="1"/>
  <c r="O27" i="1"/>
  <c r="M27" i="1"/>
  <c r="L27" i="1"/>
  <c r="N27" i="1" s="1"/>
  <c r="R26" i="1"/>
  <c r="P26" i="1"/>
  <c r="N26" i="1"/>
  <c r="M26" i="1"/>
  <c r="O26" i="1" s="1"/>
  <c r="L26" i="1"/>
  <c r="R25" i="1"/>
  <c r="P25" i="1"/>
  <c r="O25" i="1"/>
  <c r="M25" i="1"/>
  <c r="L25" i="1"/>
  <c r="N25" i="1" s="1"/>
  <c r="R24" i="1"/>
  <c r="P24" i="1"/>
  <c r="N24" i="1"/>
  <c r="M24" i="1"/>
  <c r="O24" i="1" s="1"/>
  <c r="L24" i="1"/>
  <c r="R23" i="1"/>
  <c r="P23" i="1"/>
  <c r="O23" i="1"/>
  <c r="M23" i="1"/>
  <c r="L23" i="1"/>
  <c r="N23" i="1" s="1"/>
  <c r="R22" i="1"/>
  <c r="P22" i="1"/>
  <c r="N22" i="1"/>
  <c r="M22" i="1"/>
  <c r="O22" i="1" s="1"/>
  <c r="L22" i="1"/>
  <c r="R21" i="1"/>
  <c r="P21" i="1"/>
  <c r="O21" i="1"/>
  <c r="M21" i="1"/>
  <c r="L21" i="1"/>
  <c r="N21" i="1" s="1"/>
  <c r="R20" i="1"/>
  <c r="P20" i="1"/>
  <c r="N20" i="1"/>
  <c r="M20" i="1"/>
  <c r="O20" i="1" s="1"/>
  <c r="L20" i="1"/>
  <c r="R19" i="1"/>
  <c r="P19" i="1"/>
  <c r="O19" i="1"/>
  <c r="M19" i="1"/>
  <c r="L19" i="1"/>
  <c r="N19" i="1" s="1"/>
  <c r="R18" i="1"/>
  <c r="P18" i="1"/>
  <c r="N18" i="1"/>
  <c r="M18" i="1"/>
  <c r="O18" i="1" s="1"/>
  <c r="L18" i="1"/>
  <c r="R17" i="1"/>
  <c r="P17" i="1"/>
  <c r="O17" i="1"/>
  <c r="M17" i="1"/>
  <c r="L17" i="1"/>
  <c r="N17" i="1" s="1"/>
  <c r="R16" i="1"/>
  <c r="P16" i="1"/>
  <c r="N16" i="1"/>
  <c r="M16" i="1"/>
  <c r="O16" i="1" s="1"/>
  <c r="L16" i="1"/>
  <c r="R15" i="1"/>
  <c r="P15" i="1"/>
  <c r="O15" i="1"/>
  <c r="M15" i="1"/>
  <c r="L15" i="1"/>
  <c r="N15" i="1" s="1"/>
  <c r="R14" i="1"/>
  <c r="P14" i="1"/>
  <c r="N14" i="1"/>
  <c r="M14" i="1"/>
  <c r="O14" i="1" s="1"/>
  <c r="L14" i="1"/>
  <c r="R13" i="1"/>
  <c r="P13" i="1"/>
  <c r="O13" i="1"/>
  <c r="M13" i="1"/>
  <c r="L13" i="1"/>
  <c r="N13" i="1" s="1"/>
  <c r="R12" i="1"/>
  <c r="P12" i="1"/>
  <c r="N12" i="1"/>
  <c r="M12" i="1"/>
  <c r="O12" i="1" s="1"/>
  <c r="L12" i="1"/>
  <c r="R11" i="1"/>
  <c r="P11" i="1"/>
  <c r="O11" i="1"/>
  <c r="M11" i="1"/>
  <c r="L11" i="1"/>
  <c r="N11" i="1" s="1"/>
  <c r="R10" i="1"/>
  <c r="P10" i="1"/>
  <c r="N10" i="1"/>
  <c r="M10" i="1"/>
  <c r="O10" i="1" s="1"/>
  <c r="L10" i="1"/>
  <c r="R9" i="1"/>
  <c r="P9" i="1"/>
  <c r="O9" i="1"/>
  <c r="M9" i="1"/>
  <c r="L9" i="1"/>
  <c r="N9" i="1" s="1"/>
  <c r="R8" i="1"/>
  <c r="P8" i="1"/>
  <c r="N8" i="1"/>
  <c r="M8" i="1"/>
  <c r="O8" i="1" s="1"/>
  <c r="L8" i="1"/>
  <c r="M46" i="1" l="1"/>
  <c r="O46" i="1" s="1"/>
  <c r="D59" i="1"/>
  <c r="R46" i="1"/>
  <c r="R59" i="1" s="1"/>
  <c r="J46" i="1"/>
  <c r="C46" i="1"/>
  <c r="K46" i="1"/>
  <c r="K59" i="1" s="1"/>
  <c r="J59" i="1" l="1"/>
  <c r="P59" i="1" s="1"/>
  <c r="P46" i="1"/>
  <c r="M59" i="1"/>
  <c r="O59" i="1" s="1"/>
  <c r="L46" i="1"/>
  <c r="N46" i="1" s="1"/>
  <c r="C59" i="1"/>
  <c r="L59" i="1" s="1"/>
  <c r="N59" i="1" s="1"/>
</calcChain>
</file>

<file path=xl/sharedStrings.xml><?xml version="1.0" encoding="utf-8"?>
<sst xmlns="http://schemas.openxmlformats.org/spreadsheetml/2006/main" count="107" uniqueCount="95">
  <si>
    <t>BANK-WISE PROGRESS IN IMPLEMENTATION OF GSS AS ON QUARTER ENDED Sept. 2019</t>
  </si>
  <si>
    <t>AMOUNT IN 000S</t>
  </si>
  <si>
    <t>PMEGP CONSOLIDATED</t>
  </si>
  <si>
    <t>Disbursement of last year's pending cases</t>
  </si>
  <si>
    <t xml:space="preserve">Target for the current year </t>
  </si>
  <si>
    <r>
      <t xml:space="preserve">Cases </t>
    </r>
    <r>
      <rPr>
        <b/>
        <sz val="11"/>
        <rFont val="Arial"/>
        <family val="2"/>
      </rPr>
      <t>Sponsored</t>
    </r>
  </si>
  <si>
    <t>Cases Sanctioned</t>
  </si>
  <si>
    <t>Cases Disbursed</t>
  </si>
  <si>
    <t>Total Disbursments
 (1+5)</t>
  </si>
  <si>
    <t>% age of Disbursement W.R.T. Target</t>
  </si>
  <si>
    <t xml:space="preserve">% age of Disbursement W.R.T. sponsorship </t>
  </si>
  <si>
    <t>Cases Rej. /  Returned</t>
  </si>
  <si>
    <t>Cases pending</t>
  </si>
  <si>
    <t>S.NO</t>
  </si>
  <si>
    <t>Name of the Bank</t>
  </si>
  <si>
    <t>A/C</t>
  </si>
  <si>
    <t>AMT.</t>
  </si>
  <si>
    <t>AMT</t>
  </si>
  <si>
    <t>(i)</t>
  </si>
  <si>
    <t>Public Sector Banks</t>
  </si>
  <si>
    <t>1</t>
  </si>
  <si>
    <t>State Bank of India</t>
  </si>
  <si>
    <t>2</t>
  </si>
  <si>
    <t>Punjab National Bank</t>
  </si>
  <si>
    <t>3</t>
  </si>
  <si>
    <t>UCO Bank</t>
  </si>
  <si>
    <t>4</t>
  </si>
  <si>
    <t>Central Bank of India</t>
  </si>
  <si>
    <t>5</t>
  </si>
  <si>
    <t>Canara Bank</t>
  </si>
  <si>
    <t>6</t>
  </si>
  <si>
    <t>Punjab &amp; Sind Bank</t>
  </si>
  <si>
    <t>7</t>
  </si>
  <si>
    <t>Bank of Baroda</t>
  </si>
  <si>
    <t>8</t>
  </si>
  <si>
    <t>Union Bank of India</t>
  </si>
  <si>
    <t>9</t>
  </si>
  <si>
    <t>Syndicate Bank</t>
  </si>
  <si>
    <t>10</t>
  </si>
  <si>
    <t>Vijaya Bank</t>
  </si>
  <si>
    <t>11</t>
  </si>
  <si>
    <t>Oriental Bank of Commerce</t>
  </si>
  <si>
    <t>12</t>
  </si>
  <si>
    <t>Bank of India</t>
  </si>
  <si>
    <t>13</t>
  </si>
  <si>
    <t>Allahabad Bank</t>
  </si>
  <si>
    <t>14</t>
  </si>
  <si>
    <t>Dena Bank</t>
  </si>
  <si>
    <t>15</t>
  </si>
  <si>
    <t>Indian Overseas Bank</t>
  </si>
  <si>
    <t>16</t>
  </si>
  <si>
    <t>United Bank of India</t>
  </si>
  <si>
    <t>17</t>
  </si>
  <si>
    <t>Andhra Bank</t>
  </si>
  <si>
    <t>18</t>
  </si>
  <si>
    <t>Corporation Bank</t>
  </si>
  <si>
    <t>19</t>
  </si>
  <si>
    <t>Bank of Maharashtra</t>
  </si>
  <si>
    <t>20</t>
  </si>
  <si>
    <t>Indian Bank</t>
  </si>
  <si>
    <t>21</t>
  </si>
  <si>
    <t>IDBI Bank</t>
  </si>
  <si>
    <t>Sub- total</t>
  </si>
  <si>
    <t>(ii)</t>
  </si>
  <si>
    <t>Private Sector Banks</t>
  </si>
  <si>
    <t>J&amp;K Bank</t>
  </si>
  <si>
    <t>ICICI Bank</t>
  </si>
  <si>
    <t>HDFC Bank</t>
  </si>
  <si>
    <t>Fedral Bank</t>
  </si>
  <si>
    <t>Axis Bank</t>
  </si>
  <si>
    <t>Yes Bank</t>
  </si>
  <si>
    <t>Indusind Bank</t>
  </si>
  <si>
    <t>South Indian Bank</t>
  </si>
  <si>
    <t>Kotak Mahindra Bank</t>
  </si>
  <si>
    <t>Bandhan Bank</t>
  </si>
  <si>
    <t>(iii)</t>
  </si>
  <si>
    <t>Regional Rural Banks</t>
  </si>
  <si>
    <t>J&amp;K Grameen Bank</t>
  </si>
  <si>
    <t xml:space="preserve">Ellaquai Dehati Bank </t>
  </si>
  <si>
    <t>(A)</t>
  </si>
  <si>
    <t>SCHEDULED COMMERCIAL BANKs</t>
  </si>
  <si>
    <t>(B)</t>
  </si>
  <si>
    <t>Central/ State Cooperative Banks</t>
  </si>
  <si>
    <t>Jammu Central Cooperative Bank</t>
  </si>
  <si>
    <t>Baramulla Central Cooperative Bank</t>
  </si>
  <si>
    <t>Anantnag Central Cooperative Bank</t>
  </si>
  <si>
    <t>Citizen's Cooperative Bank</t>
  </si>
  <si>
    <t>J&amp;K State Cooperative Bank</t>
  </si>
  <si>
    <t>DUCO Bank</t>
  </si>
  <si>
    <t>SCARD</t>
  </si>
  <si>
    <t>BombayMercantile Cooperative Bank</t>
  </si>
  <si>
    <t>Kashmir Mercantile Cooperative Bank</t>
  </si>
  <si>
    <t>Urban Cooperative Bank</t>
  </si>
  <si>
    <t>Sub- total (B)</t>
  </si>
  <si>
    <t>Grand Total (A+B)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</si>
</sst>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indexed="8"/>
      <name val="Arial Black"/>
      <family val="2"/>
    </font>
    <font>
      <b/>
      <sz val="13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2" fillId="0" borderId="0" xfId="0" applyFont="1"/>
    <xf numFmtId="0" fontId="1" fillId="0" borderId="0" xfId="0" applyFont="1"/>
    <xf numFmtId="164" fontId="4" fillId="2" borderId="1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164" fontId="5" fillId="2" borderId="5" xfId="1" applyNumberFormat="1" applyFont="1" applyFill="1" applyBorder="1" applyAlignment="1">
      <alignment horizontal="center" vertical="center" wrapText="1"/>
    </xf>
    <xf numFmtId="164" fontId="5" fillId="2" borderId="6" xfId="1" applyNumberFormat="1" applyFont="1" applyFill="1" applyBorder="1" applyAlignment="1">
      <alignment horizontal="center" vertical="center" wrapText="1"/>
    </xf>
    <xf numFmtId="164" fontId="5" fillId="2" borderId="5" xfId="1" applyNumberFormat="1" applyFont="1" applyFill="1" applyBorder="1" applyAlignment="1">
      <alignment horizontal="center" vertical="center"/>
    </xf>
    <xf numFmtId="164" fontId="5" fillId="2" borderId="6" xfId="1" applyNumberFormat="1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164" fontId="5" fillId="2" borderId="8" xfId="1" applyNumberFormat="1" applyFont="1" applyFill="1" applyBorder="1" applyAlignment="1">
      <alignment horizontal="center" vertical="center" wrapText="1"/>
    </xf>
    <xf numFmtId="164" fontId="8" fillId="2" borderId="4" xfId="1" applyNumberFormat="1" applyFont="1" applyFill="1" applyBorder="1" applyAlignment="1">
      <alignment horizontal="center" vertical="center"/>
    </xf>
    <xf numFmtId="164" fontId="5" fillId="2" borderId="9" xfId="1" applyNumberFormat="1" applyFont="1" applyFill="1" applyBorder="1" applyAlignment="1">
      <alignment horizontal="center" vertical="center" wrapText="1"/>
    </xf>
    <xf numFmtId="164" fontId="5" fillId="2" borderId="10" xfId="1" applyNumberFormat="1" applyFont="1" applyFill="1" applyBorder="1" applyAlignment="1">
      <alignment horizontal="center" vertical="center" wrapText="1"/>
    </xf>
    <xf numFmtId="164" fontId="5" fillId="2" borderId="9" xfId="1" applyNumberFormat="1" applyFont="1" applyFill="1" applyBorder="1" applyAlignment="1">
      <alignment horizontal="center" vertical="center"/>
    </xf>
    <xf numFmtId="164" fontId="5" fillId="2" borderId="10" xfId="1" applyNumberFormat="1" applyFont="1" applyFill="1" applyBorder="1" applyAlignment="1">
      <alignment horizontal="center" vertical="center"/>
    </xf>
    <xf numFmtId="164" fontId="7" fillId="0" borderId="5" xfId="1" applyNumberFormat="1" applyFont="1" applyBorder="1" applyAlignment="1">
      <alignment horizontal="center" vertical="center" wrapText="1"/>
    </xf>
    <xf numFmtId="164" fontId="5" fillId="2" borderId="11" xfId="1" applyNumberFormat="1" applyFont="1" applyFill="1" applyBorder="1" applyAlignment="1">
      <alignment horizontal="center" vertical="center" wrapText="1"/>
    </xf>
    <xf numFmtId="164" fontId="8" fillId="2" borderId="12" xfId="1" applyNumberFormat="1" applyFont="1" applyFill="1" applyBorder="1" applyAlignment="1">
      <alignment horizontal="center" vertical="center"/>
    </xf>
    <xf numFmtId="164" fontId="4" fillId="2" borderId="13" xfId="1" applyNumberFormat="1" applyFont="1" applyFill="1" applyBorder="1" applyAlignment="1">
      <alignment horizontal="center" vertical="center"/>
    </xf>
    <xf numFmtId="164" fontId="5" fillId="2" borderId="13" xfId="1" applyNumberFormat="1" applyFont="1" applyFill="1" applyBorder="1" applyAlignment="1">
      <alignment horizontal="center" vertical="center"/>
    </xf>
    <xf numFmtId="164" fontId="5" fillId="2" borderId="13" xfId="1" applyNumberFormat="1" applyFont="1" applyFill="1" applyBorder="1" applyAlignment="1">
      <alignment vertical="center"/>
    </xf>
    <xf numFmtId="164" fontId="5" fillId="2" borderId="1" xfId="1" applyNumberFormat="1" applyFont="1" applyFill="1" applyBorder="1" applyAlignment="1" applyProtection="1">
      <alignment horizontal="center" vertical="center"/>
      <protection locked="0"/>
    </xf>
    <xf numFmtId="164" fontId="4" fillId="2" borderId="2" xfId="1" applyNumberFormat="1" applyFont="1" applyFill="1" applyBorder="1" applyAlignment="1" applyProtection="1">
      <alignment vertical="center"/>
      <protection locked="0"/>
    </xf>
    <xf numFmtId="164" fontId="5" fillId="2" borderId="4" xfId="1" applyNumberFormat="1" applyFont="1" applyFill="1" applyBorder="1" applyAlignment="1" applyProtection="1">
      <alignment horizontal="center" vertical="center"/>
      <protection locked="0"/>
    </xf>
    <xf numFmtId="164" fontId="5" fillId="2" borderId="3" xfId="1" applyNumberFormat="1" applyFont="1" applyFill="1" applyBorder="1" applyAlignment="1" applyProtection="1">
      <alignment vertical="center"/>
      <protection locked="0"/>
    </xf>
    <xf numFmtId="164" fontId="9" fillId="2" borderId="3" xfId="1" applyNumberFormat="1" applyFont="1" applyFill="1" applyBorder="1" applyAlignment="1">
      <alignment horizontal="center" vertical="center"/>
    </xf>
    <xf numFmtId="164" fontId="9" fillId="2" borderId="3" xfId="1" applyNumberFormat="1" applyFont="1" applyFill="1" applyBorder="1" applyAlignment="1">
      <alignment horizontal="right" vertical="center"/>
    </xf>
    <xf numFmtId="164" fontId="9" fillId="3" borderId="3" xfId="1" applyNumberFormat="1" applyFont="1" applyFill="1" applyBorder="1" applyAlignment="1">
      <alignment horizontal="right" vertical="center"/>
    </xf>
    <xf numFmtId="164" fontId="9" fillId="3" borderId="3" xfId="1" applyNumberFormat="1" applyFont="1" applyFill="1" applyBorder="1" applyAlignment="1">
      <alignment horizontal="center" vertical="center"/>
    </xf>
    <xf numFmtId="164" fontId="9" fillId="3" borderId="8" xfId="1" applyNumberFormat="1" applyFont="1" applyFill="1" applyBorder="1" applyAlignment="1">
      <alignment horizontal="right" vertical="center"/>
    </xf>
    <xf numFmtId="164" fontId="5" fillId="4" borderId="14" xfId="1" applyNumberFormat="1" applyFont="1" applyFill="1" applyBorder="1" applyAlignment="1" applyProtection="1">
      <alignment horizontal="center" vertical="center"/>
      <protection locked="0"/>
    </xf>
    <xf numFmtId="164" fontId="10" fillId="4" borderId="15" xfId="1" applyNumberFormat="1" applyFont="1" applyFill="1" applyBorder="1" applyAlignment="1" applyProtection="1">
      <alignment vertical="center"/>
      <protection locked="0"/>
    </xf>
    <xf numFmtId="164" fontId="10" fillId="4" borderId="15" xfId="1" applyNumberFormat="1" applyFont="1" applyFill="1" applyBorder="1" applyAlignment="1">
      <alignment horizontal="center" vertical="center"/>
    </xf>
    <xf numFmtId="164" fontId="10" fillId="4" borderId="15" xfId="1" applyNumberFormat="1" applyFont="1" applyFill="1" applyBorder="1" applyAlignment="1">
      <alignment horizontal="right" vertical="center"/>
    </xf>
    <xf numFmtId="164" fontId="9" fillId="3" borderId="14" xfId="1" applyNumberFormat="1" applyFont="1" applyFill="1" applyBorder="1" applyAlignment="1">
      <alignment horizontal="right" vertical="center"/>
    </xf>
    <xf numFmtId="164" fontId="9" fillId="3" borderId="15" xfId="1" applyNumberFormat="1" applyFont="1" applyFill="1" applyBorder="1" applyAlignment="1">
      <alignment horizontal="right" vertical="center"/>
    </xf>
    <xf numFmtId="164" fontId="9" fillId="3" borderId="16" xfId="1" applyNumberFormat="1" applyFont="1" applyFill="1" applyBorder="1" applyAlignment="1">
      <alignment horizontal="right" vertical="center"/>
    </xf>
    <xf numFmtId="164" fontId="4" fillId="2" borderId="17" xfId="1" applyNumberFormat="1" applyFont="1" applyFill="1" applyBorder="1" applyAlignment="1" applyProtection="1">
      <alignment vertical="center"/>
      <protection locked="0"/>
    </xf>
    <xf numFmtId="164" fontId="4" fillId="2" borderId="18" xfId="1" applyNumberFormat="1" applyFont="1" applyFill="1" applyBorder="1" applyAlignment="1" applyProtection="1">
      <alignment vertical="center"/>
      <protection locked="0"/>
    </xf>
    <xf numFmtId="164" fontId="4" fillId="2" borderId="18" xfId="1" applyNumberFormat="1" applyFont="1" applyFill="1" applyBorder="1" applyAlignment="1" applyProtection="1">
      <alignment horizontal="center" vertical="center"/>
      <protection locked="0"/>
    </xf>
    <xf numFmtId="164" fontId="4" fillId="3" borderId="18" xfId="1" applyNumberFormat="1" applyFont="1" applyFill="1" applyBorder="1" applyAlignment="1" applyProtection="1">
      <alignment vertical="center"/>
      <protection locked="0"/>
    </xf>
    <xf numFmtId="164" fontId="6" fillId="2" borderId="4" xfId="1" applyNumberFormat="1" applyFont="1" applyFill="1" applyBorder="1" applyAlignment="1" applyProtection="1">
      <alignment horizontal="center" vertical="center"/>
      <protection locked="0"/>
    </xf>
    <xf numFmtId="164" fontId="5" fillId="2" borderId="8" xfId="1" applyNumberFormat="1" applyFont="1" applyFill="1" applyBorder="1" applyAlignment="1" applyProtection="1">
      <alignment vertical="center"/>
      <protection locked="0"/>
    </xf>
    <xf numFmtId="164" fontId="9" fillId="2" borderId="8" xfId="1" applyNumberFormat="1" applyFont="1" applyFill="1" applyBorder="1" applyAlignment="1">
      <alignment horizontal="center" vertical="center"/>
    </xf>
    <xf numFmtId="164" fontId="5" fillId="4" borderId="19" xfId="1" applyNumberFormat="1" applyFont="1" applyFill="1" applyBorder="1" applyAlignment="1" applyProtection="1">
      <alignment horizontal="center" vertical="center"/>
      <protection locked="0"/>
    </xf>
    <xf numFmtId="164" fontId="10" fillId="4" borderId="14" xfId="1" applyNumberFormat="1" applyFont="1" applyFill="1" applyBorder="1" applyAlignment="1" applyProtection="1">
      <alignment vertical="center"/>
      <protection locked="0"/>
    </xf>
    <xf numFmtId="164" fontId="4" fillId="2" borderId="20" xfId="1" applyNumberFormat="1" applyFont="1" applyFill="1" applyBorder="1" applyAlignment="1" applyProtection="1">
      <alignment horizontal="right" vertical="center"/>
      <protection locked="0"/>
    </xf>
    <xf numFmtId="164" fontId="6" fillId="2" borderId="21" xfId="1" applyNumberFormat="1" applyFont="1" applyFill="1" applyBorder="1" applyAlignment="1" applyProtection="1">
      <alignment horizontal="center" vertical="center"/>
      <protection locked="0"/>
    </xf>
    <xf numFmtId="164" fontId="5" fillId="4" borderId="22" xfId="1" applyNumberFormat="1" applyFont="1" applyFill="1" applyBorder="1" applyAlignment="1" applyProtection="1">
      <alignment horizontal="center" vertical="center"/>
      <protection locked="0"/>
    </xf>
    <xf numFmtId="164" fontId="6" fillId="4" borderId="14" xfId="1" applyNumberFormat="1" applyFont="1" applyFill="1" applyBorder="1" applyAlignment="1" applyProtection="1">
      <alignment vertical="center"/>
      <protection locked="0"/>
    </xf>
    <xf numFmtId="164" fontId="10" fillId="4" borderId="19" xfId="1" applyNumberFormat="1" applyFont="1" applyFill="1" applyBorder="1" applyAlignment="1" applyProtection="1">
      <alignment horizontal="center" vertical="center"/>
      <protection locked="0"/>
    </xf>
    <xf numFmtId="164" fontId="9" fillId="3" borderId="23" xfId="1" applyNumberFormat="1" applyFont="1" applyFill="1" applyBorder="1" applyAlignment="1">
      <alignment horizontal="right" vertical="center"/>
    </xf>
    <xf numFmtId="164" fontId="9" fillId="3" borderId="24" xfId="1" applyNumberFormat="1" applyFont="1" applyFill="1" applyBorder="1" applyAlignment="1">
      <alignment horizontal="right" vertical="center"/>
    </xf>
    <xf numFmtId="164" fontId="9" fillId="3" borderId="25" xfId="1" applyNumberFormat="1" applyFont="1" applyFill="1" applyBorder="1" applyAlignment="1">
      <alignment horizontal="right" vertical="center"/>
    </xf>
    <xf numFmtId="164" fontId="10" fillId="4" borderId="14" xfId="1" applyNumberFormat="1" applyFont="1" applyFill="1" applyBorder="1" applyAlignment="1" applyProtection="1">
      <alignment horizontal="center" vertical="center"/>
      <protection locked="0"/>
    </xf>
    <xf numFmtId="164" fontId="10" fillId="4" borderId="2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workbookViewId="0">
      <selection activeCell="F9" sqref="F9"/>
    </sheetView>
  </sheetViews>
  <sheetFormatPr defaultRowHeight="15" x14ac:dyDescent="0.25"/>
  <cols>
    <col min="2" max="2" width="47.85546875" customWidth="1"/>
    <col min="3" max="5" width="13.42578125" customWidth="1"/>
    <col min="6" max="6" width="14" customWidth="1"/>
    <col min="7" max="15" width="13.42578125" customWidth="1"/>
    <col min="16" max="16" width="17.140625" customWidth="1"/>
    <col min="17" max="18" width="13.42578125" customWidth="1"/>
  </cols>
  <sheetData>
    <row r="1" spans="1:18" ht="23.25" x14ac:dyDescent="0.35">
      <c r="B1" s="1" t="s">
        <v>0</v>
      </c>
      <c r="R1" s="2"/>
    </row>
    <row r="2" spans="1:18" ht="24" thickBot="1" x14ac:dyDescent="0.4">
      <c r="B2" s="1"/>
      <c r="Q2" s="2" t="s">
        <v>1</v>
      </c>
      <c r="R2" s="2"/>
    </row>
    <row r="3" spans="1:18" ht="15.75" x14ac:dyDescent="0.25">
      <c r="A3" s="3" t="s">
        <v>2</v>
      </c>
      <c r="B3" s="4"/>
      <c r="C3" s="5">
        <v>1</v>
      </c>
      <c r="D3" s="5"/>
      <c r="E3" s="5">
        <v>2</v>
      </c>
      <c r="F3" s="5"/>
      <c r="G3" s="6">
        <v>3</v>
      </c>
      <c r="H3" s="5">
        <v>4</v>
      </c>
      <c r="I3" s="5"/>
      <c r="J3" s="5">
        <v>5</v>
      </c>
      <c r="K3" s="5"/>
      <c r="L3" s="5">
        <v>6</v>
      </c>
      <c r="M3" s="5"/>
      <c r="N3" s="7">
        <v>7</v>
      </c>
      <c r="O3" s="7"/>
      <c r="P3" s="8">
        <v>8</v>
      </c>
      <c r="Q3" s="6">
        <v>9</v>
      </c>
      <c r="R3" s="9">
        <v>10</v>
      </c>
    </row>
    <row r="4" spans="1:18" ht="25.5" customHeight="1" x14ac:dyDescent="0.25">
      <c r="A4" s="10"/>
      <c r="B4" s="11"/>
      <c r="C4" s="12" t="s">
        <v>3</v>
      </c>
      <c r="D4" s="13"/>
      <c r="E4" s="12" t="s">
        <v>4</v>
      </c>
      <c r="F4" s="13"/>
      <c r="G4" s="12" t="s">
        <v>5</v>
      </c>
      <c r="H4" s="14" t="s">
        <v>6</v>
      </c>
      <c r="I4" s="15"/>
      <c r="J4" s="14" t="s">
        <v>7</v>
      </c>
      <c r="K4" s="15"/>
      <c r="L4" s="12" t="s">
        <v>8</v>
      </c>
      <c r="M4" s="15"/>
      <c r="N4" s="16" t="s">
        <v>9</v>
      </c>
      <c r="O4" s="16"/>
      <c r="P4" s="17" t="s">
        <v>10</v>
      </c>
      <c r="Q4" s="18" t="s">
        <v>11</v>
      </c>
      <c r="R4" s="18" t="s">
        <v>12</v>
      </c>
    </row>
    <row r="5" spans="1:18" ht="30" customHeight="1" x14ac:dyDescent="0.25">
      <c r="A5" s="19" t="s">
        <v>13</v>
      </c>
      <c r="B5" s="11" t="s">
        <v>14</v>
      </c>
      <c r="C5" s="20"/>
      <c r="D5" s="21"/>
      <c r="E5" s="20"/>
      <c r="F5" s="21"/>
      <c r="G5" s="20"/>
      <c r="H5" s="22"/>
      <c r="I5" s="23"/>
      <c r="J5" s="22"/>
      <c r="K5" s="23"/>
      <c r="L5" s="22"/>
      <c r="M5" s="23"/>
      <c r="N5" s="16"/>
      <c r="O5" s="16"/>
      <c r="P5" s="24"/>
      <c r="Q5" s="25"/>
      <c r="R5" s="25"/>
    </row>
    <row r="6" spans="1:18" ht="16.5" thickBot="1" x14ac:dyDescent="0.3">
      <c r="A6" s="26"/>
      <c r="B6" s="27"/>
      <c r="C6" s="28" t="s">
        <v>15</v>
      </c>
      <c r="D6" s="28" t="s">
        <v>16</v>
      </c>
      <c r="E6" s="28" t="s">
        <v>15</v>
      </c>
      <c r="F6" s="28" t="s">
        <v>16</v>
      </c>
      <c r="G6" s="28" t="s">
        <v>15</v>
      </c>
      <c r="H6" s="28" t="s">
        <v>15</v>
      </c>
      <c r="I6" s="28" t="s">
        <v>16</v>
      </c>
      <c r="J6" s="28" t="s">
        <v>15</v>
      </c>
      <c r="K6" s="28" t="s">
        <v>17</v>
      </c>
      <c r="L6" s="28" t="s">
        <v>15</v>
      </c>
      <c r="M6" s="28" t="s">
        <v>17</v>
      </c>
      <c r="N6" s="28" t="s">
        <v>15</v>
      </c>
      <c r="O6" s="28" t="s">
        <v>17</v>
      </c>
      <c r="P6" s="28"/>
      <c r="Q6" s="29"/>
      <c r="R6" s="29"/>
    </row>
    <row r="7" spans="1:18" ht="18" x14ac:dyDescent="0.25">
      <c r="A7" s="30" t="s">
        <v>18</v>
      </c>
      <c r="B7" s="31" t="s">
        <v>19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20.25" x14ac:dyDescent="0.25">
      <c r="A8" s="32" t="s">
        <v>20</v>
      </c>
      <c r="B8" s="33" t="s">
        <v>21</v>
      </c>
      <c r="C8" s="34">
        <v>7</v>
      </c>
      <c r="D8" s="35">
        <v>3341</v>
      </c>
      <c r="E8" s="34">
        <v>247</v>
      </c>
      <c r="F8" s="35">
        <v>185928</v>
      </c>
      <c r="G8" s="34">
        <v>153</v>
      </c>
      <c r="H8" s="34">
        <v>39</v>
      </c>
      <c r="I8" s="35">
        <v>25623</v>
      </c>
      <c r="J8" s="34">
        <v>23</v>
      </c>
      <c r="K8" s="35">
        <v>12551</v>
      </c>
      <c r="L8" s="36">
        <f>C8+J8</f>
        <v>30</v>
      </c>
      <c r="M8" s="36">
        <f>D8+K8</f>
        <v>15892</v>
      </c>
      <c r="N8" s="36">
        <f>IFERROR(L8/E8*100,"-")</f>
        <v>12.145748987854251</v>
      </c>
      <c r="O8" s="36">
        <f>IFERROR(M8/F8*100,"-")</f>
        <v>8.5473946904177964</v>
      </c>
      <c r="P8" s="36">
        <f>IFERROR(J8/G8*100,"-")</f>
        <v>15.032679738562091</v>
      </c>
      <c r="Q8" s="34">
        <v>21</v>
      </c>
      <c r="R8" s="37">
        <f>G8-H8-Q8</f>
        <v>93</v>
      </c>
    </row>
    <row r="9" spans="1:18" ht="20.25" x14ac:dyDescent="0.25">
      <c r="A9" s="32" t="s">
        <v>22</v>
      </c>
      <c r="B9" s="33" t="s">
        <v>23</v>
      </c>
      <c r="C9" s="34">
        <v>6</v>
      </c>
      <c r="D9" s="35">
        <v>1208.5</v>
      </c>
      <c r="E9" s="34">
        <v>156</v>
      </c>
      <c r="F9" s="35">
        <v>125554</v>
      </c>
      <c r="G9" s="34">
        <v>156</v>
      </c>
      <c r="H9" s="34">
        <v>32</v>
      </c>
      <c r="I9" s="35">
        <v>15989.82</v>
      </c>
      <c r="J9" s="34">
        <v>19</v>
      </c>
      <c r="K9" s="35">
        <v>7455.32</v>
      </c>
      <c r="L9" s="36">
        <f t="shared" ref="L9:M59" si="0">C9+J9</f>
        <v>25</v>
      </c>
      <c r="M9" s="36">
        <f t="shared" si="0"/>
        <v>8663.82</v>
      </c>
      <c r="N9" s="36">
        <f t="shared" ref="N9:O59" si="1">IFERROR(L9/E9*100,"-")</f>
        <v>16.025641025641026</v>
      </c>
      <c r="O9" s="36">
        <f t="shared" si="1"/>
        <v>6.900473103206588</v>
      </c>
      <c r="P9" s="36">
        <f t="shared" ref="P9:P59" si="2">IFERROR(J9/G9*100,"-")</f>
        <v>12.179487179487179</v>
      </c>
      <c r="Q9" s="34">
        <v>19</v>
      </c>
      <c r="R9" s="37">
        <f t="shared" ref="R9:R57" si="3">G9-H9-Q9</f>
        <v>105</v>
      </c>
    </row>
    <row r="10" spans="1:18" ht="20.25" x14ac:dyDescent="0.25">
      <c r="A10" s="32" t="s">
        <v>24</v>
      </c>
      <c r="B10" s="33" t="s">
        <v>25</v>
      </c>
      <c r="C10" s="34">
        <v>0</v>
      </c>
      <c r="D10" s="35">
        <v>0</v>
      </c>
      <c r="E10" s="34">
        <v>18</v>
      </c>
      <c r="F10" s="35">
        <v>14050</v>
      </c>
      <c r="G10" s="34">
        <v>7</v>
      </c>
      <c r="H10" s="34">
        <v>0</v>
      </c>
      <c r="I10" s="35">
        <v>0</v>
      </c>
      <c r="J10" s="34">
        <v>0</v>
      </c>
      <c r="K10" s="35">
        <v>0</v>
      </c>
      <c r="L10" s="36">
        <f t="shared" si="0"/>
        <v>0</v>
      </c>
      <c r="M10" s="36">
        <f t="shared" si="0"/>
        <v>0</v>
      </c>
      <c r="N10" s="36">
        <f t="shared" si="1"/>
        <v>0</v>
      </c>
      <c r="O10" s="36">
        <f t="shared" si="1"/>
        <v>0</v>
      </c>
      <c r="P10" s="36">
        <f t="shared" si="2"/>
        <v>0</v>
      </c>
      <c r="Q10" s="34">
        <v>1</v>
      </c>
      <c r="R10" s="37">
        <f t="shared" si="3"/>
        <v>6</v>
      </c>
    </row>
    <row r="11" spans="1:18" ht="20.25" x14ac:dyDescent="0.25">
      <c r="A11" s="32" t="s">
        <v>26</v>
      </c>
      <c r="B11" s="33" t="s">
        <v>27</v>
      </c>
      <c r="C11" s="34">
        <v>0</v>
      </c>
      <c r="D11" s="35">
        <v>0</v>
      </c>
      <c r="E11" s="34">
        <v>11</v>
      </c>
      <c r="F11" s="35">
        <v>7138</v>
      </c>
      <c r="G11" s="34">
        <v>4</v>
      </c>
      <c r="H11" s="34">
        <v>0</v>
      </c>
      <c r="I11" s="35">
        <v>0</v>
      </c>
      <c r="J11" s="34">
        <v>0</v>
      </c>
      <c r="K11" s="35">
        <v>0</v>
      </c>
      <c r="L11" s="36">
        <f t="shared" si="0"/>
        <v>0</v>
      </c>
      <c r="M11" s="36">
        <f t="shared" si="0"/>
        <v>0</v>
      </c>
      <c r="N11" s="36">
        <f t="shared" si="1"/>
        <v>0</v>
      </c>
      <c r="O11" s="36">
        <f t="shared" si="1"/>
        <v>0</v>
      </c>
      <c r="P11" s="36">
        <f t="shared" si="2"/>
        <v>0</v>
      </c>
      <c r="Q11" s="34">
        <v>0</v>
      </c>
      <c r="R11" s="37">
        <f t="shared" si="3"/>
        <v>4</v>
      </c>
    </row>
    <row r="12" spans="1:18" ht="20.25" x14ac:dyDescent="0.25">
      <c r="A12" s="32" t="s">
        <v>28</v>
      </c>
      <c r="B12" s="33" t="s">
        <v>29</v>
      </c>
      <c r="C12" s="34">
        <v>0</v>
      </c>
      <c r="D12" s="35">
        <v>0</v>
      </c>
      <c r="E12" s="34">
        <v>31</v>
      </c>
      <c r="F12" s="35">
        <v>25638</v>
      </c>
      <c r="G12" s="34">
        <v>89</v>
      </c>
      <c r="H12" s="34">
        <v>79</v>
      </c>
      <c r="I12" s="35">
        <v>27929</v>
      </c>
      <c r="J12" s="34">
        <v>78</v>
      </c>
      <c r="K12" s="35">
        <v>27559</v>
      </c>
      <c r="L12" s="36">
        <f t="shared" si="0"/>
        <v>78</v>
      </c>
      <c r="M12" s="36">
        <f t="shared" si="0"/>
        <v>27559</v>
      </c>
      <c r="N12" s="36">
        <f t="shared" si="1"/>
        <v>251.61290322580646</v>
      </c>
      <c r="O12" s="36">
        <f t="shared" si="1"/>
        <v>107.49278414852952</v>
      </c>
      <c r="P12" s="36">
        <f t="shared" si="2"/>
        <v>87.640449438202253</v>
      </c>
      <c r="Q12" s="34">
        <v>2</v>
      </c>
      <c r="R12" s="37">
        <f t="shared" si="3"/>
        <v>8</v>
      </c>
    </row>
    <row r="13" spans="1:18" ht="20.25" x14ac:dyDescent="0.25">
      <c r="A13" s="32" t="s">
        <v>30</v>
      </c>
      <c r="B13" s="33" t="s">
        <v>31</v>
      </c>
      <c r="C13" s="34">
        <v>0</v>
      </c>
      <c r="D13" s="35">
        <v>0</v>
      </c>
      <c r="E13" s="34">
        <v>20</v>
      </c>
      <c r="F13" s="35">
        <v>16100</v>
      </c>
      <c r="G13" s="34">
        <v>7</v>
      </c>
      <c r="H13" s="34">
        <v>4</v>
      </c>
      <c r="I13" s="35">
        <v>1204</v>
      </c>
      <c r="J13" s="34">
        <v>3</v>
      </c>
      <c r="K13" s="35">
        <v>604</v>
      </c>
      <c r="L13" s="36">
        <f t="shared" si="0"/>
        <v>3</v>
      </c>
      <c r="M13" s="36">
        <f t="shared" si="0"/>
        <v>604</v>
      </c>
      <c r="N13" s="36">
        <f t="shared" si="1"/>
        <v>15</v>
      </c>
      <c r="O13" s="36">
        <f t="shared" si="1"/>
        <v>3.7515527950310559</v>
      </c>
      <c r="P13" s="36">
        <f t="shared" si="2"/>
        <v>42.857142857142854</v>
      </c>
      <c r="Q13" s="34">
        <v>0</v>
      </c>
      <c r="R13" s="37">
        <f t="shared" si="3"/>
        <v>3</v>
      </c>
    </row>
    <row r="14" spans="1:18" ht="20.25" x14ac:dyDescent="0.25">
      <c r="A14" s="32" t="s">
        <v>32</v>
      </c>
      <c r="B14" s="33" t="s">
        <v>33</v>
      </c>
      <c r="C14" s="34">
        <v>0</v>
      </c>
      <c r="D14" s="35">
        <v>0</v>
      </c>
      <c r="E14" s="34">
        <v>3</v>
      </c>
      <c r="F14" s="35">
        <v>1900</v>
      </c>
      <c r="G14" s="34">
        <v>3</v>
      </c>
      <c r="H14" s="34">
        <v>2</v>
      </c>
      <c r="I14" s="35">
        <v>1350</v>
      </c>
      <c r="J14" s="34">
        <v>1</v>
      </c>
      <c r="K14" s="35">
        <v>1000</v>
      </c>
      <c r="L14" s="36">
        <f t="shared" si="0"/>
        <v>1</v>
      </c>
      <c r="M14" s="36">
        <f t="shared" si="0"/>
        <v>1000</v>
      </c>
      <c r="N14" s="36">
        <f t="shared" si="1"/>
        <v>33.333333333333329</v>
      </c>
      <c r="O14" s="36">
        <f t="shared" si="1"/>
        <v>52.631578947368418</v>
      </c>
      <c r="P14" s="36">
        <f t="shared" si="2"/>
        <v>33.333333333333329</v>
      </c>
      <c r="Q14" s="34">
        <v>0</v>
      </c>
      <c r="R14" s="37">
        <f t="shared" si="3"/>
        <v>1</v>
      </c>
    </row>
    <row r="15" spans="1:18" ht="20.25" x14ac:dyDescent="0.25">
      <c r="A15" s="32" t="s">
        <v>34</v>
      </c>
      <c r="B15" s="33" t="s">
        <v>35</v>
      </c>
      <c r="C15" s="34">
        <v>0</v>
      </c>
      <c r="D15" s="35">
        <v>0</v>
      </c>
      <c r="E15" s="34">
        <v>25</v>
      </c>
      <c r="F15" s="35">
        <v>15600</v>
      </c>
      <c r="G15" s="34">
        <v>6</v>
      </c>
      <c r="H15" s="34">
        <v>3</v>
      </c>
      <c r="I15" s="35">
        <v>1300</v>
      </c>
      <c r="J15" s="34">
        <v>2</v>
      </c>
      <c r="K15" s="35">
        <v>351</v>
      </c>
      <c r="L15" s="36">
        <f t="shared" si="0"/>
        <v>2</v>
      </c>
      <c r="M15" s="36">
        <f t="shared" si="0"/>
        <v>351</v>
      </c>
      <c r="N15" s="36">
        <f t="shared" si="1"/>
        <v>8</v>
      </c>
      <c r="O15" s="36">
        <f t="shared" si="1"/>
        <v>2.25</v>
      </c>
      <c r="P15" s="36">
        <f t="shared" si="2"/>
        <v>33.333333333333329</v>
      </c>
      <c r="Q15" s="34">
        <v>0</v>
      </c>
      <c r="R15" s="37">
        <f t="shared" si="3"/>
        <v>3</v>
      </c>
    </row>
    <row r="16" spans="1:18" ht="20.25" x14ac:dyDescent="0.25">
      <c r="A16" s="32" t="s">
        <v>36</v>
      </c>
      <c r="B16" s="33" t="s">
        <v>37</v>
      </c>
      <c r="C16" s="34">
        <v>1</v>
      </c>
      <c r="D16" s="35">
        <v>275</v>
      </c>
      <c r="E16" s="34">
        <v>2</v>
      </c>
      <c r="F16" s="35">
        <v>1500</v>
      </c>
      <c r="G16" s="34">
        <v>2</v>
      </c>
      <c r="H16" s="34">
        <v>2</v>
      </c>
      <c r="I16" s="35">
        <v>1378</v>
      </c>
      <c r="J16" s="34">
        <v>2</v>
      </c>
      <c r="K16" s="35">
        <v>1378</v>
      </c>
      <c r="L16" s="36">
        <f t="shared" si="0"/>
        <v>3</v>
      </c>
      <c r="M16" s="36">
        <f t="shared" si="0"/>
        <v>1653</v>
      </c>
      <c r="N16" s="36">
        <f t="shared" si="1"/>
        <v>150</v>
      </c>
      <c r="O16" s="36">
        <f t="shared" si="1"/>
        <v>110.2</v>
      </c>
      <c r="P16" s="36">
        <f t="shared" si="2"/>
        <v>100</v>
      </c>
      <c r="Q16" s="34">
        <v>0</v>
      </c>
      <c r="R16" s="37">
        <f t="shared" si="3"/>
        <v>0</v>
      </c>
    </row>
    <row r="17" spans="1:18" ht="20.25" x14ac:dyDescent="0.25">
      <c r="A17" s="32" t="s">
        <v>38</v>
      </c>
      <c r="B17" s="33" t="s">
        <v>39</v>
      </c>
      <c r="C17" s="34">
        <v>0</v>
      </c>
      <c r="D17" s="35">
        <v>0</v>
      </c>
      <c r="E17" s="34">
        <v>0</v>
      </c>
      <c r="F17" s="35">
        <v>0</v>
      </c>
      <c r="G17" s="34">
        <v>0</v>
      </c>
      <c r="H17" s="34">
        <v>0</v>
      </c>
      <c r="I17" s="35">
        <v>0</v>
      </c>
      <c r="J17" s="34">
        <v>0</v>
      </c>
      <c r="K17" s="35">
        <v>0</v>
      </c>
      <c r="L17" s="36">
        <f t="shared" si="0"/>
        <v>0</v>
      </c>
      <c r="M17" s="36">
        <f t="shared" si="0"/>
        <v>0</v>
      </c>
      <c r="N17" s="36" t="str">
        <f t="shared" si="1"/>
        <v>-</v>
      </c>
      <c r="O17" s="36" t="str">
        <f t="shared" si="1"/>
        <v>-</v>
      </c>
      <c r="P17" s="36" t="str">
        <f t="shared" si="2"/>
        <v>-</v>
      </c>
      <c r="Q17" s="34">
        <v>0</v>
      </c>
      <c r="R17" s="37">
        <f t="shared" si="3"/>
        <v>0</v>
      </c>
    </row>
    <row r="18" spans="1:18" ht="20.25" x14ac:dyDescent="0.25">
      <c r="A18" s="32" t="s">
        <v>40</v>
      </c>
      <c r="B18" s="33" t="s">
        <v>41</v>
      </c>
      <c r="C18" s="34">
        <v>0</v>
      </c>
      <c r="D18" s="35">
        <v>0</v>
      </c>
      <c r="E18" s="34">
        <v>12</v>
      </c>
      <c r="F18" s="35">
        <v>8938</v>
      </c>
      <c r="G18" s="34">
        <v>17</v>
      </c>
      <c r="H18" s="34">
        <v>7</v>
      </c>
      <c r="I18" s="35">
        <v>3800</v>
      </c>
      <c r="J18" s="34">
        <v>6</v>
      </c>
      <c r="K18" s="35">
        <v>500</v>
      </c>
      <c r="L18" s="36">
        <f t="shared" si="0"/>
        <v>6</v>
      </c>
      <c r="M18" s="36">
        <f t="shared" si="0"/>
        <v>500</v>
      </c>
      <c r="N18" s="36">
        <f t="shared" si="1"/>
        <v>50</v>
      </c>
      <c r="O18" s="36">
        <f t="shared" si="1"/>
        <v>5.5940926381740885</v>
      </c>
      <c r="P18" s="36">
        <f t="shared" si="2"/>
        <v>35.294117647058826</v>
      </c>
      <c r="Q18" s="34">
        <v>5</v>
      </c>
      <c r="R18" s="37">
        <f t="shared" si="3"/>
        <v>5</v>
      </c>
    </row>
    <row r="19" spans="1:18" ht="20.25" x14ac:dyDescent="0.25">
      <c r="A19" s="32" t="s">
        <v>42</v>
      </c>
      <c r="B19" s="33" t="s">
        <v>43</v>
      </c>
      <c r="C19" s="34">
        <v>0</v>
      </c>
      <c r="D19" s="35">
        <v>0</v>
      </c>
      <c r="E19" s="34">
        <v>6</v>
      </c>
      <c r="F19" s="35">
        <v>6150</v>
      </c>
      <c r="G19" s="34">
        <v>2</v>
      </c>
      <c r="H19" s="34">
        <v>1</v>
      </c>
      <c r="I19" s="35">
        <v>1250</v>
      </c>
      <c r="J19" s="34">
        <v>1</v>
      </c>
      <c r="K19" s="35">
        <v>1200</v>
      </c>
      <c r="L19" s="36">
        <f t="shared" si="0"/>
        <v>1</v>
      </c>
      <c r="M19" s="36">
        <f t="shared" si="0"/>
        <v>1200</v>
      </c>
      <c r="N19" s="36">
        <f t="shared" si="1"/>
        <v>16.666666666666664</v>
      </c>
      <c r="O19" s="36">
        <f t="shared" si="1"/>
        <v>19.512195121951219</v>
      </c>
      <c r="P19" s="36">
        <f t="shared" si="2"/>
        <v>50</v>
      </c>
      <c r="Q19" s="34">
        <v>0</v>
      </c>
      <c r="R19" s="37">
        <f t="shared" si="3"/>
        <v>1</v>
      </c>
    </row>
    <row r="20" spans="1:18" ht="20.25" x14ac:dyDescent="0.25">
      <c r="A20" s="32" t="s">
        <v>44</v>
      </c>
      <c r="B20" s="33" t="s">
        <v>45</v>
      </c>
      <c r="C20" s="34">
        <v>0</v>
      </c>
      <c r="D20" s="35">
        <v>0</v>
      </c>
      <c r="E20" s="34">
        <v>0</v>
      </c>
      <c r="F20" s="35">
        <v>0</v>
      </c>
      <c r="G20" s="34">
        <v>5</v>
      </c>
      <c r="H20" s="34">
        <v>4</v>
      </c>
      <c r="I20" s="35">
        <v>5881</v>
      </c>
      <c r="J20" s="34">
        <v>4</v>
      </c>
      <c r="K20" s="35">
        <v>5881</v>
      </c>
      <c r="L20" s="36">
        <f t="shared" si="0"/>
        <v>4</v>
      </c>
      <c r="M20" s="36">
        <f t="shared" si="0"/>
        <v>5881</v>
      </c>
      <c r="N20" s="36" t="str">
        <f t="shared" si="1"/>
        <v>-</v>
      </c>
      <c r="O20" s="36" t="str">
        <f t="shared" si="1"/>
        <v>-</v>
      </c>
      <c r="P20" s="36">
        <f t="shared" si="2"/>
        <v>80</v>
      </c>
      <c r="Q20" s="34">
        <v>1</v>
      </c>
      <c r="R20" s="37">
        <f t="shared" si="3"/>
        <v>0</v>
      </c>
    </row>
    <row r="21" spans="1:18" ht="20.25" x14ac:dyDescent="0.25">
      <c r="A21" s="32" t="s">
        <v>46</v>
      </c>
      <c r="B21" s="33" t="s">
        <v>47</v>
      </c>
      <c r="C21" s="34">
        <v>0</v>
      </c>
      <c r="D21" s="35">
        <v>0</v>
      </c>
      <c r="E21" s="34">
        <v>0</v>
      </c>
      <c r="F21" s="35">
        <v>0</v>
      </c>
      <c r="G21" s="34">
        <v>0</v>
      </c>
      <c r="H21" s="34">
        <v>0</v>
      </c>
      <c r="I21" s="35">
        <v>0</v>
      </c>
      <c r="J21" s="34">
        <v>0</v>
      </c>
      <c r="K21" s="35">
        <v>0</v>
      </c>
      <c r="L21" s="36">
        <f t="shared" si="0"/>
        <v>0</v>
      </c>
      <c r="M21" s="36">
        <f t="shared" si="0"/>
        <v>0</v>
      </c>
      <c r="N21" s="36" t="str">
        <f t="shared" si="1"/>
        <v>-</v>
      </c>
      <c r="O21" s="36" t="str">
        <f t="shared" si="1"/>
        <v>-</v>
      </c>
      <c r="P21" s="36" t="str">
        <f t="shared" si="2"/>
        <v>-</v>
      </c>
      <c r="Q21" s="34">
        <v>0</v>
      </c>
      <c r="R21" s="37">
        <f t="shared" si="3"/>
        <v>0</v>
      </c>
    </row>
    <row r="22" spans="1:18" ht="20.25" x14ac:dyDescent="0.25">
      <c r="A22" s="32" t="s">
        <v>48</v>
      </c>
      <c r="B22" s="33" t="s">
        <v>49</v>
      </c>
      <c r="C22" s="34">
        <v>0</v>
      </c>
      <c r="D22" s="35">
        <v>0</v>
      </c>
      <c r="E22" s="34">
        <v>0</v>
      </c>
      <c r="F22" s="35">
        <v>0</v>
      </c>
      <c r="G22" s="34">
        <v>0</v>
      </c>
      <c r="H22" s="34">
        <v>0</v>
      </c>
      <c r="I22" s="35">
        <v>0</v>
      </c>
      <c r="J22" s="34">
        <v>0</v>
      </c>
      <c r="K22" s="35">
        <v>0</v>
      </c>
      <c r="L22" s="36">
        <f t="shared" si="0"/>
        <v>0</v>
      </c>
      <c r="M22" s="36">
        <f t="shared" si="0"/>
        <v>0</v>
      </c>
      <c r="N22" s="36" t="str">
        <f t="shared" si="1"/>
        <v>-</v>
      </c>
      <c r="O22" s="36" t="str">
        <f t="shared" si="1"/>
        <v>-</v>
      </c>
      <c r="P22" s="36" t="str">
        <f t="shared" si="2"/>
        <v>-</v>
      </c>
      <c r="Q22" s="34">
        <v>0</v>
      </c>
      <c r="R22" s="37">
        <f t="shared" si="3"/>
        <v>0</v>
      </c>
    </row>
    <row r="23" spans="1:18" ht="20.25" x14ac:dyDescent="0.25">
      <c r="A23" s="32" t="s">
        <v>50</v>
      </c>
      <c r="B23" s="33" t="s">
        <v>51</v>
      </c>
      <c r="C23" s="34">
        <v>0</v>
      </c>
      <c r="D23" s="35">
        <v>0</v>
      </c>
      <c r="E23" s="34">
        <v>0</v>
      </c>
      <c r="F23" s="35">
        <v>0</v>
      </c>
      <c r="G23" s="34">
        <v>0</v>
      </c>
      <c r="H23" s="34">
        <v>0</v>
      </c>
      <c r="I23" s="35">
        <v>0</v>
      </c>
      <c r="J23" s="34">
        <v>0</v>
      </c>
      <c r="K23" s="35">
        <v>0</v>
      </c>
      <c r="L23" s="36">
        <f t="shared" si="0"/>
        <v>0</v>
      </c>
      <c r="M23" s="36">
        <f t="shared" si="0"/>
        <v>0</v>
      </c>
      <c r="N23" s="36" t="str">
        <f t="shared" si="1"/>
        <v>-</v>
      </c>
      <c r="O23" s="36" t="str">
        <f t="shared" si="1"/>
        <v>-</v>
      </c>
      <c r="P23" s="36" t="str">
        <f t="shared" si="2"/>
        <v>-</v>
      </c>
      <c r="Q23" s="34">
        <v>0</v>
      </c>
      <c r="R23" s="37">
        <f t="shared" si="3"/>
        <v>0</v>
      </c>
    </row>
    <row r="24" spans="1:18" ht="20.25" x14ac:dyDescent="0.25">
      <c r="A24" s="32" t="s">
        <v>52</v>
      </c>
      <c r="B24" s="33" t="s">
        <v>53</v>
      </c>
      <c r="C24" s="34">
        <v>0</v>
      </c>
      <c r="D24" s="35">
        <v>0</v>
      </c>
      <c r="E24" s="34">
        <v>1</v>
      </c>
      <c r="F24" s="35">
        <v>500</v>
      </c>
      <c r="G24" s="34">
        <v>0</v>
      </c>
      <c r="H24" s="34">
        <v>0</v>
      </c>
      <c r="I24" s="35">
        <v>0</v>
      </c>
      <c r="J24" s="34">
        <v>0</v>
      </c>
      <c r="K24" s="35">
        <v>0</v>
      </c>
      <c r="L24" s="36">
        <f t="shared" si="0"/>
        <v>0</v>
      </c>
      <c r="M24" s="36">
        <f t="shared" si="0"/>
        <v>0</v>
      </c>
      <c r="N24" s="36">
        <f t="shared" si="1"/>
        <v>0</v>
      </c>
      <c r="O24" s="36">
        <f t="shared" si="1"/>
        <v>0</v>
      </c>
      <c r="P24" s="36" t="str">
        <f t="shared" si="2"/>
        <v>-</v>
      </c>
      <c r="Q24" s="34">
        <v>0</v>
      </c>
      <c r="R24" s="37">
        <f t="shared" si="3"/>
        <v>0</v>
      </c>
    </row>
    <row r="25" spans="1:18" ht="20.25" x14ac:dyDescent="0.25">
      <c r="A25" s="32" t="s">
        <v>54</v>
      </c>
      <c r="B25" s="33" t="s">
        <v>55</v>
      </c>
      <c r="C25" s="34">
        <v>0</v>
      </c>
      <c r="D25" s="35">
        <v>0</v>
      </c>
      <c r="E25" s="34">
        <v>2</v>
      </c>
      <c r="F25" s="35">
        <v>1000</v>
      </c>
      <c r="G25" s="34">
        <v>0</v>
      </c>
      <c r="H25" s="34">
        <v>0</v>
      </c>
      <c r="I25" s="35">
        <v>0</v>
      </c>
      <c r="J25" s="34">
        <v>0</v>
      </c>
      <c r="K25" s="35">
        <v>0</v>
      </c>
      <c r="L25" s="36">
        <f t="shared" si="0"/>
        <v>0</v>
      </c>
      <c r="M25" s="36">
        <f t="shared" si="0"/>
        <v>0</v>
      </c>
      <c r="N25" s="36">
        <f t="shared" si="1"/>
        <v>0</v>
      </c>
      <c r="O25" s="36">
        <f t="shared" si="1"/>
        <v>0</v>
      </c>
      <c r="P25" s="36" t="str">
        <f t="shared" si="2"/>
        <v>-</v>
      </c>
      <c r="Q25" s="34">
        <v>0</v>
      </c>
      <c r="R25" s="37">
        <f t="shared" si="3"/>
        <v>0</v>
      </c>
    </row>
    <row r="26" spans="1:18" ht="20.25" x14ac:dyDescent="0.25">
      <c r="A26" s="32" t="s">
        <v>56</v>
      </c>
      <c r="B26" s="33" t="s">
        <v>57</v>
      </c>
      <c r="C26" s="34">
        <v>0</v>
      </c>
      <c r="D26" s="35">
        <v>0</v>
      </c>
      <c r="E26" s="34">
        <v>0</v>
      </c>
      <c r="F26" s="35">
        <v>0</v>
      </c>
      <c r="G26" s="34">
        <v>0</v>
      </c>
      <c r="H26" s="34">
        <v>0</v>
      </c>
      <c r="I26" s="35">
        <v>0</v>
      </c>
      <c r="J26" s="34">
        <v>0</v>
      </c>
      <c r="K26" s="35">
        <v>0</v>
      </c>
      <c r="L26" s="36">
        <f t="shared" si="0"/>
        <v>0</v>
      </c>
      <c r="M26" s="36">
        <f t="shared" si="0"/>
        <v>0</v>
      </c>
      <c r="N26" s="36" t="str">
        <f t="shared" si="1"/>
        <v>-</v>
      </c>
      <c r="O26" s="36" t="str">
        <f t="shared" si="1"/>
        <v>-</v>
      </c>
      <c r="P26" s="36" t="str">
        <f t="shared" si="2"/>
        <v>-</v>
      </c>
      <c r="Q26" s="34">
        <v>0</v>
      </c>
      <c r="R26" s="37">
        <f t="shared" si="3"/>
        <v>0</v>
      </c>
    </row>
    <row r="27" spans="1:18" ht="20.25" x14ac:dyDescent="0.25">
      <c r="A27" s="32" t="s">
        <v>58</v>
      </c>
      <c r="B27" s="33" t="s">
        <v>59</v>
      </c>
      <c r="C27" s="34">
        <v>0</v>
      </c>
      <c r="D27" s="35">
        <v>0</v>
      </c>
      <c r="E27" s="34">
        <v>0</v>
      </c>
      <c r="F27" s="35">
        <v>0</v>
      </c>
      <c r="G27" s="34">
        <v>1</v>
      </c>
      <c r="H27" s="34">
        <v>1</v>
      </c>
      <c r="I27" s="35">
        <v>16.73</v>
      </c>
      <c r="J27" s="34">
        <v>1</v>
      </c>
      <c r="K27" s="35">
        <v>16.73</v>
      </c>
      <c r="L27" s="36">
        <f t="shared" si="0"/>
        <v>1</v>
      </c>
      <c r="M27" s="36">
        <f t="shared" si="0"/>
        <v>16.73</v>
      </c>
      <c r="N27" s="36" t="str">
        <f t="shared" si="1"/>
        <v>-</v>
      </c>
      <c r="O27" s="36" t="str">
        <f t="shared" si="1"/>
        <v>-</v>
      </c>
      <c r="P27" s="36">
        <f t="shared" si="2"/>
        <v>100</v>
      </c>
      <c r="Q27" s="34">
        <v>0</v>
      </c>
      <c r="R27" s="37">
        <f t="shared" si="3"/>
        <v>0</v>
      </c>
    </row>
    <row r="28" spans="1:18" ht="21" thickBot="1" x14ac:dyDescent="0.3">
      <c r="A28" s="32" t="s">
        <v>60</v>
      </c>
      <c r="B28" s="33" t="s">
        <v>61</v>
      </c>
      <c r="C28" s="34">
        <v>0</v>
      </c>
      <c r="D28" s="35">
        <v>0</v>
      </c>
      <c r="E28" s="34">
        <v>1</v>
      </c>
      <c r="F28" s="35">
        <v>700</v>
      </c>
      <c r="G28" s="34">
        <v>0</v>
      </c>
      <c r="H28" s="34">
        <v>0</v>
      </c>
      <c r="I28" s="35">
        <v>0</v>
      </c>
      <c r="J28" s="34">
        <v>0</v>
      </c>
      <c r="K28" s="35">
        <v>0</v>
      </c>
      <c r="L28" s="38">
        <f t="shared" si="0"/>
        <v>0</v>
      </c>
      <c r="M28" s="38">
        <f t="shared" si="0"/>
        <v>0</v>
      </c>
      <c r="N28" s="38">
        <f t="shared" si="1"/>
        <v>0</v>
      </c>
      <c r="O28" s="38">
        <f t="shared" si="1"/>
        <v>0</v>
      </c>
      <c r="P28" s="38" t="str">
        <f t="shared" si="2"/>
        <v>-</v>
      </c>
      <c r="Q28" s="34">
        <v>0</v>
      </c>
      <c r="R28" s="37">
        <f t="shared" si="3"/>
        <v>0</v>
      </c>
    </row>
    <row r="29" spans="1:18" ht="21" thickBot="1" x14ac:dyDescent="0.3">
      <c r="A29" s="39"/>
      <c r="B29" s="40" t="s">
        <v>62</v>
      </c>
      <c r="C29" s="41">
        <f t="shared" ref="C29:K29" si="4">SUM(C8:C28)</f>
        <v>14</v>
      </c>
      <c r="D29" s="42">
        <f t="shared" si="4"/>
        <v>4824.5</v>
      </c>
      <c r="E29" s="41">
        <f t="shared" si="4"/>
        <v>535</v>
      </c>
      <c r="F29" s="42">
        <f t="shared" si="4"/>
        <v>410696</v>
      </c>
      <c r="G29" s="41">
        <f t="shared" si="4"/>
        <v>452</v>
      </c>
      <c r="H29" s="41">
        <f t="shared" si="4"/>
        <v>174</v>
      </c>
      <c r="I29" s="42">
        <f t="shared" si="4"/>
        <v>85721.55</v>
      </c>
      <c r="J29" s="41">
        <f t="shared" si="4"/>
        <v>140</v>
      </c>
      <c r="K29" s="42">
        <f t="shared" si="4"/>
        <v>58496.05</v>
      </c>
      <c r="L29" s="43">
        <f t="shared" si="0"/>
        <v>154</v>
      </c>
      <c r="M29" s="44">
        <f t="shared" si="0"/>
        <v>63320.55</v>
      </c>
      <c r="N29" s="44">
        <f t="shared" si="1"/>
        <v>28.785046728971963</v>
      </c>
      <c r="O29" s="44">
        <f t="shared" si="1"/>
        <v>15.417863821415354</v>
      </c>
      <c r="P29" s="45">
        <f t="shared" si="2"/>
        <v>30.973451327433626</v>
      </c>
      <c r="Q29" s="41">
        <f>SUM(Q8:Q28)</f>
        <v>49</v>
      </c>
      <c r="R29" s="37">
        <f t="shared" si="3"/>
        <v>229</v>
      </c>
    </row>
    <row r="30" spans="1:18" ht="20.25" x14ac:dyDescent="0.25">
      <c r="A30" s="30" t="s">
        <v>63</v>
      </c>
      <c r="B30" s="46" t="s">
        <v>64</v>
      </c>
      <c r="C30" s="47"/>
      <c r="D30" s="47"/>
      <c r="E30" s="47"/>
      <c r="F30" s="47"/>
      <c r="G30" s="48"/>
      <c r="H30" s="47"/>
      <c r="I30" s="47"/>
      <c r="J30" s="47"/>
      <c r="K30" s="47"/>
      <c r="L30" s="49"/>
      <c r="M30" s="49"/>
      <c r="N30" s="49"/>
      <c r="O30" s="49"/>
      <c r="P30" s="49"/>
      <c r="Q30" s="48"/>
      <c r="R30" s="37"/>
    </row>
    <row r="31" spans="1:18" ht="20.25" x14ac:dyDescent="0.25">
      <c r="A31" s="50">
        <v>22</v>
      </c>
      <c r="B31" s="33" t="s">
        <v>65</v>
      </c>
      <c r="C31" s="34">
        <v>313</v>
      </c>
      <c r="D31" s="35">
        <v>112920</v>
      </c>
      <c r="E31" s="34">
        <v>1225</v>
      </c>
      <c r="F31" s="35">
        <v>769749</v>
      </c>
      <c r="G31" s="34">
        <v>3861</v>
      </c>
      <c r="H31" s="34">
        <v>1088</v>
      </c>
      <c r="I31" s="35">
        <v>600957</v>
      </c>
      <c r="J31" s="34">
        <v>724</v>
      </c>
      <c r="K31" s="35">
        <v>332113</v>
      </c>
      <c r="L31" s="36">
        <f t="shared" si="0"/>
        <v>1037</v>
      </c>
      <c r="M31" s="36">
        <f t="shared" si="0"/>
        <v>445033</v>
      </c>
      <c r="N31" s="36">
        <f t="shared" si="1"/>
        <v>84.653061224489804</v>
      </c>
      <c r="O31" s="36">
        <f t="shared" si="1"/>
        <v>57.815339805572982</v>
      </c>
      <c r="P31" s="36">
        <f t="shared" si="2"/>
        <v>18.75161875161875</v>
      </c>
      <c r="Q31" s="34">
        <v>462</v>
      </c>
      <c r="R31" s="37">
        <f t="shared" si="3"/>
        <v>2311</v>
      </c>
    </row>
    <row r="32" spans="1:18" ht="20.25" x14ac:dyDescent="0.25">
      <c r="A32" s="50">
        <v>23</v>
      </c>
      <c r="B32" s="33" t="s">
        <v>66</v>
      </c>
      <c r="C32" s="34">
        <v>0</v>
      </c>
      <c r="D32" s="35">
        <v>0</v>
      </c>
      <c r="E32" s="34">
        <v>17</v>
      </c>
      <c r="F32" s="35">
        <v>13050</v>
      </c>
      <c r="G32" s="34">
        <v>0</v>
      </c>
      <c r="H32" s="34">
        <v>0</v>
      </c>
      <c r="I32" s="35">
        <v>0</v>
      </c>
      <c r="J32" s="34">
        <v>0</v>
      </c>
      <c r="K32" s="35">
        <v>0</v>
      </c>
      <c r="L32" s="36">
        <f t="shared" si="0"/>
        <v>0</v>
      </c>
      <c r="M32" s="36">
        <f t="shared" si="0"/>
        <v>0</v>
      </c>
      <c r="N32" s="36">
        <f t="shared" si="1"/>
        <v>0</v>
      </c>
      <c r="O32" s="36">
        <f t="shared" si="1"/>
        <v>0</v>
      </c>
      <c r="P32" s="36" t="str">
        <f t="shared" si="2"/>
        <v>-</v>
      </c>
      <c r="Q32" s="34">
        <v>0</v>
      </c>
      <c r="R32" s="37">
        <f t="shared" si="3"/>
        <v>0</v>
      </c>
    </row>
    <row r="33" spans="1:18" ht="20.25" x14ac:dyDescent="0.25">
      <c r="A33" s="50">
        <v>24</v>
      </c>
      <c r="B33" s="33" t="s">
        <v>67</v>
      </c>
      <c r="C33" s="34">
        <v>0</v>
      </c>
      <c r="D33" s="35">
        <v>0</v>
      </c>
      <c r="E33" s="34">
        <v>52</v>
      </c>
      <c r="F33" s="35">
        <v>28154</v>
      </c>
      <c r="G33" s="34">
        <v>3</v>
      </c>
      <c r="H33" s="34">
        <v>0</v>
      </c>
      <c r="I33" s="35">
        <v>0</v>
      </c>
      <c r="J33" s="34">
        <v>0</v>
      </c>
      <c r="K33" s="35">
        <v>0</v>
      </c>
      <c r="L33" s="36">
        <f t="shared" si="0"/>
        <v>0</v>
      </c>
      <c r="M33" s="36">
        <f t="shared" si="0"/>
        <v>0</v>
      </c>
      <c r="N33" s="36">
        <f t="shared" si="1"/>
        <v>0</v>
      </c>
      <c r="O33" s="36">
        <f t="shared" si="1"/>
        <v>0</v>
      </c>
      <c r="P33" s="36">
        <f t="shared" si="2"/>
        <v>0</v>
      </c>
      <c r="Q33" s="34">
        <v>0</v>
      </c>
      <c r="R33" s="37">
        <f t="shared" si="3"/>
        <v>3</v>
      </c>
    </row>
    <row r="34" spans="1:18" ht="20.25" x14ac:dyDescent="0.25">
      <c r="A34" s="50">
        <v>25</v>
      </c>
      <c r="B34" s="33" t="s">
        <v>68</v>
      </c>
      <c r="C34" s="34">
        <v>0</v>
      </c>
      <c r="D34" s="35">
        <v>0</v>
      </c>
      <c r="E34" s="34">
        <v>0</v>
      </c>
      <c r="F34" s="35">
        <v>0</v>
      </c>
      <c r="G34" s="34">
        <v>0</v>
      </c>
      <c r="H34" s="34">
        <v>0</v>
      </c>
      <c r="I34" s="35">
        <v>0</v>
      </c>
      <c r="J34" s="34">
        <v>0</v>
      </c>
      <c r="K34" s="35">
        <v>0</v>
      </c>
      <c r="L34" s="36">
        <f t="shared" si="0"/>
        <v>0</v>
      </c>
      <c r="M34" s="36">
        <f t="shared" si="0"/>
        <v>0</v>
      </c>
      <c r="N34" s="36" t="str">
        <f t="shared" si="1"/>
        <v>-</v>
      </c>
      <c r="O34" s="36" t="str">
        <f t="shared" si="1"/>
        <v>-</v>
      </c>
      <c r="P34" s="36" t="str">
        <f t="shared" si="2"/>
        <v>-</v>
      </c>
      <c r="Q34" s="34">
        <v>0</v>
      </c>
      <c r="R34" s="37">
        <f t="shared" si="3"/>
        <v>0</v>
      </c>
    </row>
    <row r="35" spans="1:18" ht="20.25" x14ac:dyDescent="0.25">
      <c r="A35" s="50">
        <v>26</v>
      </c>
      <c r="B35" s="33" t="s">
        <v>69</v>
      </c>
      <c r="C35" s="34">
        <v>0</v>
      </c>
      <c r="D35" s="35">
        <v>0</v>
      </c>
      <c r="E35" s="34">
        <v>17</v>
      </c>
      <c r="F35" s="35">
        <v>7350</v>
      </c>
      <c r="G35" s="34">
        <v>1</v>
      </c>
      <c r="H35" s="34">
        <v>0</v>
      </c>
      <c r="I35" s="35">
        <v>0</v>
      </c>
      <c r="J35" s="34">
        <v>0</v>
      </c>
      <c r="K35" s="35">
        <v>0</v>
      </c>
      <c r="L35" s="36">
        <f t="shared" si="0"/>
        <v>0</v>
      </c>
      <c r="M35" s="36">
        <f t="shared" si="0"/>
        <v>0</v>
      </c>
      <c r="N35" s="36">
        <f t="shared" si="1"/>
        <v>0</v>
      </c>
      <c r="O35" s="36">
        <f t="shared" si="1"/>
        <v>0</v>
      </c>
      <c r="P35" s="36">
        <f t="shared" si="2"/>
        <v>0</v>
      </c>
      <c r="Q35" s="34">
        <v>0</v>
      </c>
      <c r="R35" s="37">
        <f t="shared" si="3"/>
        <v>1</v>
      </c>
    </row>
    <row r="36" spans="1:18" ht="20.25" x14ac:dyDescent="0.25">
      <c r="A36" s="50">
        <v>27</v>
      </c>
      <c r="B36" s="33" t="s">
        <v>70</v>
      </c>
      <c r="C36" s="34">
        <v>0</v>
      </c>
      <c r="D36" s="35">
        <v>0</v>
      </c>
      <c r="E36" s="34">
        <v>0</v>
      </c>
      <c r="F36" s="35">
        <v>0</v>
      </c>
      <c r="G36" s="34">
        <v>0</v>
      </c>
      <c r="H36" s="34">
        <v>0</v>
      </c>
      <c r="I36" s="35">
        <v>0</v>
      </c>
      <c r="J36" s="34">
        <v>0</v>
      </c>
      <c r="K36" s="35">
        <v>0</v>
      </c>
      <c r="L36" s="36">
        <f t="shared" si="0"/>
        <v>0</v>
      </c>
      <c r="M36" s="36">
        <f t="shared" si="0"/>
        <v>0</v>
      </c>
      <c r="N36" s="36" t="str">
        <f t="shared" si="1"/>
        <v>-</v>
      </c>
      <c r="O36" s="36" t="str">
        <f t="shared" si="1"/>
        <v>-</v>
      </c>
      <c r="P36" s="36" t="str">
        <f t="shared" si="2"/>
        <v>-</v>
      </c>
      <c r="Q36" s="34">
        <v>0</v>
      </c>
      <c r="R36" s="37">
        <f t="shared" si="3"/>
        <v>0</v>
      </c>
    </row>
    <row r="37" spans="1:18" ht="20.25" x14ac:dyDescent="0.25">
      <c r="A37" s="50">
        <v>28</v>
      </c>
      <c r="B37" s="33" t="s">
        <v>71</v>
      </c>
      <c r="C37" s="34">
        <v>0</v>
      </c>
      <c r="D37" s="35">
        <v>0</v>
      </c>
      <c r="E37" s="34">
        <v>0</v>
      </c>
      <c r="F37" s="35">
        <v>0</v>
      </c>
      <c r="G37" s="34">
        <v>0</v>
      </c>
      <c r="H37" s="34">
        <v>0</v>
      </c>
      <c r="I37" s="35">
        <v>0</v>
      </c>
      <c r="J37" s="34">
        <v>0</v>
      </c>
      <c r="K37" s="35">
        <v>0</v>
      </c>
      <c r="L37" s="36">
        <f t="shared" si="0"/>
        <v>0</v>
      </c>
      <c r="M37" s="36">
        <f t="shared" si="0"/>
        <v>0</v>
      </c>
      <c r="N37" s="36" t="str">
        <f t="shared" si="1"/>
        <v>-</v>
      </c>
      <c r="O37" s="36" t="str">
        <f t="shared" si="1"/>
        <v>-</v>
      </c>
      <c r="P37" s="36" t="str">
        <f t="shared" si="2"/>
        <v>-</v>
      </c>
      <c r="Q37" s="34">
        <v>0</v>
      </c>
      <c r="R37" s="37">
        <f t="shared" si="3"/>
        <v>0</v>
      </c>
    </row>
    <row r="38" spans="1:18" ht="20.25" x14ac:dyDescent="0.25">
      <c r="A38" s="50">
        <v>29</v>
      </c>
      <c r="B38" s="33" t="s">
        <v>72</v>
      </c>
      <c r="C38" s="34">
        <v>0</v>
      </c>
      <c r="D38" s="35">
        <v>0</v>
      </c>
      <c r="E38" s="34">
        <v>0</v>
      </c>
      <c r="F38" s="35">
        <v>0</v>
      </c>
      <c r="G38" s="34">
        <v>0</v>
      </c>
      <c r="H38" s="34">
        <v>0</v>
      </c>
      <c r="I38" s="35">
        <v>0</v>
      </c>
      <c r="J38" s="34">
        <v>0</v>
      </c>
      <c r="K38" s="35">
        <v>0</v>
      </c>
      <c r="L38" s="36">
        <f>C38+J38</f>
        <v>0</v>
      </c>
      <c r="M38" s="36">
        <f>D38+K38</f>
        <v>0</v>
      </c>
      <c r="N38" s="36" t="str">
        <f>IFERROR(L38/E38*100,"-")</f>
        <v>-</v>
      </c>
      <c r="O38" s="36" t="str">
        <f>IFERROR(M38/F38*100,"-")</f>
        <v>-</v>
      </c>
      <c r="P38" s="36" t="str">
        <f>IFERROR(J38/G38*100,"-")</f>
        <v>-</v>
      </c>
      <c r="Q38" s="34">
        <v>0</v>
      </c>
      <c r="R38" s="37">
        <f t="shared" si="3"/>
        <v>0</v>
      </c>
    </row>
    <row r="39" spans="1:18" ht="20.25" x14ac:dyDescent="0.25">
      <c r="A39" s="50">
        <v>30</v>
      </c>
      <c r="B39" s="33" t="s">
        <v>73</v>
      </c>
      <c r="C39" s="34">
        <v>0</v>
      </c>
      <c r="D39" s="35">
        <v>0</v>
      </c>
      <c r="E39" s="34">
        <v>0</v>
      </c>
      <c r="F39" s="35">
        <v>0</v>
      </c>
      <c r="G39" s="34">
        <v>0</v>
      </c>
      <c r="H39" s="34">
        <v>0</v>
      </c>
      <c r="I39" s="35">
        <v>0</v>
      </c>
      <c r="J39" s="34">
        <v>0</v>
      </c>
      <c r="K39" s="35">
        <v>0</v>
      </c>
      <c r="L39" s="36">
        <f t="shared" si="0"/>
        <v>0</v>
      </c>
      <c r="M39" s="36">
        <f t="shared" si="0"/>
        <v>0</v>
      </c>
      <c r="N39" s="36" t="str">
        <f t="shared" si="1"/>
        <v>-</v>
      </c>
      <c r="O39" s="36" t="str">
        <f t="shared" si="1"/>
        <v>-</v>
      </c>
      <c r="P39" s="36" t="str">
        <f t="shared" si="2"/>
        <v>-</v>
      </c>
      <c r="Q39" s="34">
        <v>0</v>
      </c>
      <c r="R39" s="37">
        <f t="shared" si="3"/>
        <v>0</v>
      </c>
    </row>
    <row r="40" spans="1:18" ht="21" thickBot="1" x14ac:dyDescent="0.3">
      <c r="A40" s="50">
        <v>31</v>
      </c>
      <c r="B40" s="51" t="s">
        <v>74</v>
      </c>
      <c r="C40" s="34">
        <v>0</v>
      </c>
      <c r="D40" s="35">
        <v>0</v>
      </c>
      <c r="E40" s="34">
        <v>0</v>
      </c>
      <c r="F40" s="35">
        <v>0</v>
      </c>
      <c r="G40" s="52">
        <v>0</v>
      </c>
      <c r="H40" s="34">
        <v>0</v>
      </c>
      <c r="I40" s="35">
        <v>0</v>
      </c>
      <c r="J40" s="34">
        <v>0</v>
      </c>
      <c r="K40" s="35">
        <v>0</v>
      </c>
      <c r="L40" s="38">
        <f t="shared" si="0"/>
        <v>0</v>
      </c>
      <c r="M40" s="38">
        <f t="shared" si="0"/>
        <v>0</v>
      </c>
      <c r="N40" s="38" t="str">
        <f t="shared" si="1"/>
        <v>-</v>
      </c>
      <c r="O40" s="38" t="str">
        <f t="shared" si="1"/>
        <v>-</v>
      </c>
      <c r="P40" s="38" t="str">
        <f t="shared" si="2"/>
        <v>-</v>
      </c>
      <c r="Q40" s="52">
        <v>0</v>
      </c>
      <c r="R40" s="37">
        <f t="shared" si="3"/>
        <v>0</v>
      </c>
    </row>
    <row r="41" spans="1:18" ht="21" thickBot="1" x14ac:dyDescent="0.3">
      <c r="A41" s="53"/>
      <c r="B41" s="54" t="s">
        <v>62</v>
      </c>
      <c r="C41" s="41">
        <f t="shared" ref="C41:K41" si="5">SUM(C31:C40)</f>
        <v>313</v>
      </c>
      <c r="D41" s="42">
        <f t="shared" si="5"/>
        <v>112920</v>
      </c>
      <c r="E41" s="41">
        <f t="shared" si="5"/>
        <v>1311</v>
      </c>
      <c r="F41" s="42">
        <f t="shared" si="5"/>
        <v>818303</v>
      </c>
      <c r="G41" s="41">
        <f t="shared" si="5"/>
        <v>3865</v>
      </c>
      <c r="H41" s="41">
        <f t="shared" si="5"/>
        <v>1088</v>
      </c>
      <c r="I41" s="42">
        <f t="shared" si="5"/>
        <v>600957</v>
      </c>
      <c r="J41" s="41">
        <f t="shared" si="5"/>
        <v>724</v>
      </c>
      <c r="K41" s="42">
        <f t="shared" si="5"/>
        <v>332113</v>
      </c>
      <c r="L41" s="43">
        <f t="shared" si="0"/>
        <v>1037</v>
      </c>
      <c r="M41" s="44">
        <f t="shared" si="0"/>
        <v>445033</v>
      </c>
      <c r="N41" s="44">
        <f t="shared" si="1"/>
        <v>79.099923722349359</v>
      </c>
      <c r="O41" s="44">
        <f t="shared" si="1"/>
        <v>54.384867219110767</v>
      </c>
      <c r="P41" s="45">
        <f t="shared" si="2"/>
        <v>18.732212160413972</v>
      </c>
      <c r="Q41" s="41">
        <f>SUM(Q31:Q40)</f>
        <v>462</v>
      </c>
      <c r="R41" s="41">
        <f>SUM(R31:R40)</f>
        <v>2315</v>
      </c>
    </row>
    <row r="42" spans="1:18" ht="20.25" x14ac:dyDescent="0.25">
      <c r="A42" s="30" t="s">
        <v>75</v>
      </c>
      <c r="B42" s="46" t="s">
        <v>76</v>
      </c>
      <c r="C42" s="55"/>
      <c r="D42" s="55"/>
      <c r="E42" s="55"/>
      <c r="F42" s="55"/>
      <c r="G42" s="48"/>
      <c r="H42" s="55"/>
      <c r="I42" s="55"/>
      <c r="J42" s="55"/>
      <c r="K42" s="55"/>
      <c r="L42" s="49"/>
      <c r="M42" s="49"/>
      <c r="N42" s="49"/>
      <c r="O42" s="49"/>
      <c r="P42" s="49"/>
      <c r="Q42" s="48"/>
      <c r="R42" s="37"/>
    </row>
    <row r="43" spans="1:18" ht="20.25" x14ac:dyDescent="0.25">
      <c r="A43" s="50">
        <v>32</v>
      </c>
      <c r="B43" s="33" t="s">
        <v>77</v>
      </c>
      <c r="C43" s="34">
        <v>7</v>
      </c>
      <c r="D43" s="35">
        <v>3275</v>
      </c>
      <c r="E43" s="34">
        <v>273</v>
      </c>
      <c r="F43" s="35">
        <v>156100</v>
      </c>
      <c r="G43" s="34">
        <v>601</v>
      </c>
      <c r="H43" s="34">
        <v>221</v>
      </c>
      <c r="I43" s="35">
        <v>123604</v>
      </c>
      <c r="J43" s="34">
        <v>129</v>
      </c>
      <c r="K43" s="35">
        <v>61886</v>
      </c>
      <c r="L43" s="36">
        <f t="shared" si="0"/>
        <v>136</v>
      </c>
      <c r="M43" s="36">
        <f t="shared" si="0"/>
        <v>65161</v>
      </c>
      <c r="N43" s="36">
        <f t="shared" si="1"/>
        <v>49.816849816849818</v>
      </c>
      <c r="O43" s="36">
        <f t="shared" si="1"/>
        <v>41.743113388853295</v>
      </c>
      <c r="P43" s="36">
        <f t="shared" si="2"/>
        <v>21.46422628951747</v>
      </c>
      <c r="Q43" s="34">
        <v>76</v>
      </c>
      <c r="R43" s="37">
        <f t="shared" si="3"/>
        <v>304</v>
      </c>
    </row>
    <row r="44" spans="1:18" ht="21" thickBot="1" x14ac:dyDescent="0.3">
      <c r="A44" s="56">
        <v>33</v>
      </c>
      <c r="B44" s="51" t="s">
        <v>78</v>
      </c>
      <c r="C44" s="34">
        <v>2</v>
      </c>
      <c r="D44" s="35">
        <v>675</v>
      </c>
      <c r="E44" s="34">
        <v>49</v>
      </c>
      <c r="F44" s="35">
        <v>27613</v>
      </c>
      <c r="G44" s="52">
        <v>33</v>
      </c>
      <c r="H44" s="34">
        <v>7</v>
      </c>
      <c r="I44" s="35">
        <v>2383</v>
      </c>
      <c r="J44" s="34">
        <v>5</v>
      </c>
      <c r="K44" s="35">
        <v>1813</v>
      </c>
      <c r="L44" s="38">
        <f t="shared" si="0"/>
        <v>7</v>
      </c>
      <c r="M44" s="38">
        <f t="shared" si="0"/>
        <v>2488</v>
      </c>
      <c r="N44" s="38">
        <f t="shared" si="1"/>
        <v>14.285714285714285</v>
      </c>
      <c r="O44" s="38">
        <f t="shared" si="1"/>
        <v>9.0102487958570237</v>
      </c>
      <c r="P44" s="38">
        <f t="shared" si="2"/>
        <v>15.151515151515152</v>
      </c>
      <c r="Q44" s="52">
        <v>6</v>
      </c>
      <c r="R44" s="37">
        <f t="shared" si="3"/>
        <v>20</v>
      </c>
    </row>
    <row r="45" spans="1:18" ht="21" thickBot="1" x14ac:dyDescent="0.3">
      <c r="A45" s="53"/>
      <c r="B45" s="54" t="s">
        <v>62</v>
      </c>
      <c r="C45" s="41">
        <f t="shared" ref="C45:K45" si="6">SUM(C43:C44)</f>
        <v>9</v>
      </c>
      <c r="D45" s="42">
        <f t="shared" si="6"/>
        <v>3950</v>
      </c>
      <c r="E45" s="41">
        <f t="shared" si="6"/>
        <v>322</v>
      </c>
      <c r="F45" s="42">
        <f t="shared" si="6"/>
        <v>183713</v>
      </c>
      <c r="G45" s="41">
        <f t="shared" si="6"/>
        <v>634</v>
      </c>
      <c r="H45" s="41">
        <f t="shared" si="6"/>
        <v>228</v>
      </c>
      <c r="I45" s="42">
        <f t="shared" si="6"/>
        <v>125987</v>
      </c>
      <c r="J45" s="41">
        <f t="shared" si="6"/>
        <v>134</v>
      </c>
      <c r="K45" s="42">
        <f t="shared" si="6"/>
        <v>63699</v>
      </c>
      <c r="L45" s="43">
        <f t="shared" si="0"/>
        <v>143</v>
      </c>
      <c r="M45" s="44">
        <f t="shared" si="0"/>
        <v>67649</v>
      </c>
      <c r="N45" s="44">
        <f t="shared" si="1"/>
        <v>44.409937888198755</v>
      </c>
      <c r="O45" s="44">
        <f t="shared" si="1"/>
        <v>36.82319705192338</v>
      </c>
      <c r="P45" s="45">
        <f t="shared" si="2"/>
        <v>21.135646687697161</v>
      </c>
      <c r="Q45" s="41">
        <f>SUM(Q43:Q44)</f>
        <v>82</v>
      </c>
      <c r="R45" s="41">
        <f>SUM(R43:R44)</f>
        <v>324</v>
      </c>
    </row>
    <row r="46" spans="1:18" ht="21" thickBot="1" x14ac:dyDescent="0.3">
      <c r="A46" s="57" t="s">
        <v>79</v>
      </c>
      <c r="B46" s="58" t="s">
        <v>80</v>
      </c>
      <c r="C46" s="41">
        <f t="shared" ref="C46:K46" si="7">C29+C41+C45</f>
        <v>336</v>
      </c>
      <c r="D46" s="42">
        <f t="shared" si="7"/>
        <v>121694.5</v>
      </c>
      <c r="E46" s="41">
        <f t="shared" si="7"/>
        <v>2168</v>
      </c>
      <c r="F46" s="42">
        <f t="shared" si="7"/>
        <v>1412712</v>
      </c>
      <c r="G46" s="41">
        <f t="shared" si="7"/>
        <v>4951</v>
      </c>
      <c r="H46" s="41">
        <f t="shared" si="7"/>
        <v>1490</v>
      </c>
      <c r="I46" s="42">
        <f t="shared" si="7"/>
        <v>812665.55</v>
      </c>
      <c r="J46" s="41">
        <f t="shared" si="7"/>
        <v>998</v>
      </c>
      <c r="K46" s="42">
        <f t="shared" si="7"/>
        <v>454308.05</v>
      </c>
      <c r="L46" s="43">
        <f t="shared" si="0"/>
        <v>1334</v>
      </c>
      <c r="M46" s="44">
        <f t="shared" si="0"/>
        <v>576002.55000000005</v>
      </c>
      <c r="N46" s="44">
        <f t="shared" si="1"/>
        <v>61.53136531365314</v>
      </c>
      <c r="O46" s="44">
        <f t="shared" si="1"/>
        <v>40.772822061396809</v>
      </c>
      <c r="P46" s="45">
        <f t="shared" si="2"/>
        <v>20.157543930519086</v>
      </c>
      <c r="Q46" s="41">
        <f>Q29+Q41+Q45</f>
        <v>593</v>
      </c>
      <c r="R46" s="41">
        <f>R29+R41+R45</f>
        <v>2868</v>
      </c>
    </row>
    <row r="47" spans="1:18" ht="20.25" x14ac:dyDescent="0.25">
      <c r="A47" s="30" t="s">
        <v>81</v>
      </c>
      <c r="B47" s="46" t="s">
        <v>82</v>
      </c>
      <c r="C47" s="55"/>
      <c r="D47" s="55"/>
      <c r="E47" s="55"/>
      <c r="F47" s="55"/>
      <c r="G47" s="48"/>
      <c r="H47" s="55"/>
      <c r="I47" s="55"/>
      <c r="J47" s="55"/>
      <c r="K47" s="55"/>
      <c r="L47" s="49"/>
      <c r="M47" s="49"/>
      <c r="N47" s="49"/>
      <c r="O47" s="49"/>
      <c r="P47" s="49"/>
      <c r="Q47" s="48"/>
      <c r="R47" s="37"/>
    </row>
    <row r="48" spans="1:18" ht="20.25" x14ac:dyDescent="0.25">
      <c r="A48" s="50">
        <v>34</v>
      </c>
      <c r="B48" s="33" t="s">
        <v>83</v>
      </c>
      <c r="C48" s="34">
        <v>0</v>
      </c>
      <c r="D48" s="35">
        <v>0</v>
      </c>
      <c r="E48" s="34">
        <v>5</v>
      </c>
      <c r="F48" s="35">
        <v>2400</v>
      </c>
      <c r="G48" s="34">
        <v>0</v>
      </c>
      <c r="H48" s="34">
        <v>0</v>
      </c>
      <c r="I48" s="35">
        <v>0</v>
      </c>
      <c r="J48" s="34">
        <v>0</v>
      </c>
      <c r="K48" s="35">
        <v>0</v>
      </c>
      <c r="L48" s="36">
        <f t="shared" si="0"/>
        <v>0</v>
      </c>
      <c r="M48" s="36">
        <f t="shared" si="0"/>
        <v>0</v>
      </c>
      <c r="N48" s="36">
        <f t="shared" si="1"/>
        <v>0</v>
      </c>
      <c r="O48" s="36">
        <f t="shared" si="1"/>
        <v>0</v>
      </c>
      <c r="P48" s="36" t="str">
        <f t="shared" si="2"/>
        <v>-</v>
      </c>
      <c r="Q48" s="34">
        <v>0</v>
      </c>
      <c r="R48" s="37">
        <f t="shared" si="3"/>
        <v>0</v>
      </c>
    </row>
    <row r="49" spans="1:18" ht="20.25" x14ac:dyDescent="0.25">
      <c r="A49" s="50">
        <v>35</v>
      </c>
      <c r="B49" s="33" t="s">
        <v>84</v>
      </c>
      <c r="C49" s="34">
        <v>0</v>
      </c>
      <c r="D49" s="35">
        <v>0</v>
      </c>
      <c r="E49" s="34">
        <v>8</v>
      </c>
      <c r="F49" s="35">
        <v>4000</v>
      </c>
      <c r="G49" s="34">
        <v>2</v>
      </c>
      <c r="H49" s="34">
        <v>2</v>
      </c>
      <c r="I49" s="35">
        <v>400</v>
      </c>
      <c r="J49" s="34">
        <v>2</v>
      </c>
      <c r="K49" s="35">
        <v>400</v>
      </c>
      <c r="L49" s="36">
        <f t="shared" si="0"/>
        <v>2</v>
      </c>
      <c r="M49" s="36">
        <f t="shared" si="0"/>
        <v>400</v>
      </c>
      <c r="N49" s="36">
        <f t="shared" si="1"/>
        <v>25</v>
      </c>
      <c r="O49" s="36">
        <f t="shared" si="1"/>
        <v>10</v>
      </c>
      <c r="P49" s="36">
        <f t="shared" si="2"/>
        <v>100</v>
      </c>
      <c r="Q49" s="34">
        <v>0</v>
      </c>
      <c r="R49" s="37">
        <f t="shared" si="3"/>
        <v>0</v>
      </c>
    </row>
    <row r="50" spans="1:18" ht="20.25" x14ac:dyDescent="0.25">
      <c r="A50" s="50">
        <v>36</v>
      </c>
      <c r="B50" s="33" t="s">
        <v>85</v>
      </c>
      <c r="C50" s="34">
        <v>0</v>
      </c>
      <c r="D50" s="35">
        <v>0</v>
      </c>
      <c r="E50" s="34">
        <v>11</v>
      </c>
      <c r="F50" s="35">
        <v>5190</v>
      </c>
      <c r="G50" s="34">
        <v>0</v>
      </c>
      <c r="H50" s="34">
        <v>0</v>
      </c>
      <c r="I50" s="35">
        <v>0</v>
      </c>
      <c r="J50" s="34">
        <v>0</v>
      </c>
      <c r="K50" s="35">
        <v>0</v>
      </c>
      <c r="L50" s="36">
        <f t="shared" si="0"/>
        <v>0</v>
      </c>
      <c r="M50" s="36">
        <f t="shared" si="0"/>
        <v>0</v>
      </c>
      <c r="N50" s="36">
        <f t="shared" si="1"/>
        <v>0</v>
      </c>
      <c r="O50" s="36">
        <f t="shared" si="1"/>
        <v>0</v>
      </c>
      <c r="P50" s="36" t="str">
        <f t="shared" si="2"/>
        <v>-</v>
      </c>
      <c r="Q50" s="34">
        <v>0</v>
      </c>
      <c r="R50" s="37">
        <f t="shared" si="3"/>
        <v>0</v>
      </c>
    </row>
    <row r="51" spans="1:18" ht="20.25" x14ac:dyDescent="0.25">
      <c r="A51" s="50">
        <v>37</v>
      </c>
      <c r="B51" s="33" t="s">
        <v>86</v>
      </c>
      <c r="C51" s="34">
        <v>0</v>
      </c>
      <c r="D51" s="35">
        <v>0</v>
      </c>
      <c r="E51" s="34">
        <v>0</v>
      </c>
      <c r="F51" s="35">
        <v>0</v>
      </c>
      <c r="G51" s="34">
        <v>0</v>
      </c>
      <c r="H51" s="34">
        <v>0</v>
      </c>
      <c r="I51" s="35">
        <v>0</v>
      </c>
      <c r="J51" s="34">
        <v>0</v>
      </c>
      <c r="K51" s="35">
        <v>0</v>
      </c>
      <c r="L51" s="36">
        <f t="shared" si="0"/>
        <v>0</v>
      </c>
      <c r="M51" s="36">
        <f t="shared" si="0"/>
        <v>0</v>
      </c>
      <c r="N51" s="36" t="str">
        <f t="shared" si="1"/>
        <v>-</v>
      </c>
      <c r="O51" s="36" t="str">
        <f t="shared" si="1"/>
        <v>-</v>
      </c>
      <c r="P51" s="36" t="str">
        <f t="shared" si="2"/>
        <v>-</v>
      </c>
      <c r="Q51" s="34">
        <v>0</v>
      </c>
      <c r="R51" s="37">
        <f t="shared" si="3"/>
        <v>0</v>
      </c>
    </row>
    <row r="52" spans="1:18" ht="20.25" x14ac:dyDescent="0.25">
      <c r="A52" s="50">
        <v>38</v>
      </c>
      <c r="B52" s="33" t="s">
        <v>87</v>
      </c>
      <c r="C52" s="34">
        <v>10</v>
      </c>
      <c r="D52" s="35">
        <v>9030</v>
      </c>
      <c r="E52" s="34">
        <v>40</v>
      </c>
      <c r="F52" s="35">
        <v>29800</v>
      </c>
      <c r="G52" s="34">
        <v>71</v>
      </c>
      <c r="H52" s="34">
        <v>41</v>
      </c>
      <c r="I52" s="35">
        <v>29739</v>
      </c>
      <c r="J52" s="34">
        <v>26</v>
      </c>
      <c r="K52" s="35">
        <v>19443</v>
      </c>
      <c r="L52" s="36">
        <f t="shared" si="0"/>
        <v>36</v>
      </c>
      <c r="M52" s="36">
        <f t="shared" si="0"/>
        <v>28473</v>
      </c>
      <c r="N52" s="36">
        <f t="shared" si="1"/>
        <v>90</v>
      </c>
      <c r="O52" s="36">
        <f t="shared" si="1"/>
        <v>95.546979865771803</v>
      </c>
      <c r="P52" s="36">
        <f t="shared" si="2"/>
        <v>36.619718309859159</v>
      </c>
      <c r="Q52" s="34">
        <v>0</v>
      </c>
      <c r="R52" s="37">
        <f t="shared" si="3"/>
        <v>30</v>
      </c>
    </row>
    <row r="53" spans="1:18" ht="20.25" x14ac:dyDescent="0.25">
      <c r="A53" s="50">
        <v>39</v>
      </c>
      <c r="B53" s="33" t="s">
        <v>88</v>
      </c>
      <c r="C53" s="34">
        <v>0</v>
      </c>
      <c r="D53" s="35">
        <v>0</v>
      </c>
      <c r="E53" s="34">
        <v>0</v>
      </c>
      <c r="F53" s="35">
        <v>0</v>
      </c>
      <c r="G53" s="34">
        <v>0</v>
      </c>
      <c r="H53" s="34">
        <v>0</v>
      </c>
      <c r="I53" s="35">
        <v>0</v>
      </c>
      <c r="J53" s="34">
        <v>0</v>
      </c>
      <c r="K53" s="35">
        <v>0</v>
      </c>
      <c r="L53" s="36">
        <f t="shared" si="0"/>
        <v>0</v>
      </c>
      <c r="M53" s="36">
        <f t="shared" si="0"/>
        <v>0</v>
      </c>
      <c r="N53" s="36" t="str">
        <f t="shared" si="1"/>
        <v>-</v>
      </c>
      <c r="O53" s="36" t="str">
        <f t="shared" si="1"/>
        <v>-</v>
      </c>
      <c r="P53" s="36" t="str">
        <f t="shared" si="2"/>
        <v>-</v>
      </c>
      <c r="Q53" s="34">
        <v>0</v>
      </c>
      <c r="R53" s="37">
        <f t="shared" si="3"/>
        <v>0</v>
      </c>
    </row>
    <row r="54" spans="1:18" ht="20.25" x14ac:dyDescent="0.25">
      <c r="A54" s="50">
        <v>40</v>
      </c>
      <c r="B54" s="33" t="s">
        <v>89</v>
      </c>
      <c r="C54" s="34">
        <v>0</v>
      </c>
      <c r="D54" s="35">
        <v>0</v>
      </c>
      <c r="E54" s="34">
        <v>0</v>
      </c>
      <c r="F54" s="35">
        <v>0</v>
      </c>
      <c r="G54" s="34">
        <v>0</v>
      </c>
      <c r="H54" s="34">
        <v>0</v>
      </c>
      <c r="I54" s="35">
        <v>0</v>
      </c>
      <c r="J54" s="34">
        <v>0</v>
      </c>
      <c r="K54" s="35">
        <v>0</v>
      </c>
      <c r="L54" s="36">
        <f t="shared" si="0"/>
        <v>0</v>
      </c>
      <c r="M54" s="36">
        <f t="shared" si="0"/>
        <v>0</v>
      </c>
      <c r="N54" s="36" t="str">
        <f t="shared" si="1"/>
        <v>-</v>
      </c>
      <c r="O54" s="36" t="str">
        <f t="shared" si="1"/>
        <v>-</v>
      </c>
      <c r="P54" s="36" t="str">
        <f t="shared" si="2"/>
        <v>-</v>
      </c>
      <c r="Q54" s="34">
        <v>0</v>
      </c>
      <c r="R54" s="37">
        <f t="shared" si="3"/>
        <v>0</v>
      </c>
    </row>
    <row r="55" spans="1:18" ht="20.25" x14ac:dyDescent="0.25">
      <c r="A55" s="50">
        <v>41</v>
      </c>
      <c r="B55" s="33" t="s">
        <v>90</v>
      </c>
      <c r="C55" s="34">
        <v>0</v>
      </c>
      <c r="D55" s="35">
        <v>0</v>
      </c>
      <c r="E55" s="34">
        <v>0</v>
      </c>
      <c r="F55" s="35">
        <v>0</v>
      </c>
      <c r="G55" s="34">
        <v>0</v>
      </c>
      <c r="H55" s="34">
        <v>0</v>
      </c>
      <c r="I55" s="35">
        <v>0</v>
      </c>
      <c r="J55" s="34">
        <v>0</v>
      </c>
      <c r="K55" s="35">
        <v>0</v>
      </c>
      <c r="L55" s="36">
        <f t="shared" si="0"/>
        <v>0</v>
      </c>
      <c r="M55" s="36">
        <f t="shared" si="0"/>
        <v>0</v>
      </c>
      <c r="N55" s="36" t="str">
        <f t="shared" si="1"/>
        <v>-</v>
      </c>
      <c r="O55" s="36" t="str">
        <f t="shared" si="1"/>
        <v>-</v>
      </c>
      <c r="P55" s="36" t="str">
        <f t="shared" si="2"/>
        <v>-</v>
      </c>
      <c r="Q55" s="34">
        <v>0</v>
      </c>
      <c r="R55" s="37">
        <f t="shared" si="3"/>
        <v>0</v>
      </c>
    </row>
    <row r="56" spans="1:18" ht="20.25" x14ac:dyDescent="0.25">
      <c r="A56" s="50">
        <v>42</v>
      </c>
      <c r="B56" s="33" t="s">
        <v>91</v>
      </c>
      <c r="C56" s="34">
        <v>0</v>
      </c>
      <c r="D56" s="35">
        <v>0</v>
      </c>
      <c r="E56" s="34">
        <v>3</v>
      </c>
      <c r="F56" s="35">
        <v>1500</v>
      </c>
      <c r="G56" s="34">
        <v>0</v>
      </c>
      <c r="H56" s="34">
        <v>0</v>
      </c>
      <c r="I56" s="35">
        <v>0</v>
      </c>
      <c r="J56" s="34">
        <v>0</v>
      </c>
      <c r="K56" s="35">
        <v>0</v>
      </c>
      <c r="L56" s="36">
        <f t="shared" si="0"/>
        <v>0</v>
      </c>
      <c r="M56" s="36">
        <f t="shared" si="0"/>
        <v>0</v>
      </c>
      <c r="N56" s="36">
        <f t="shared" si="1"/>
        <v>0</v>
      </c>
      <c r="O56" s="36">
        <f t="shared" si="1"/>
        <v>0</v>
      </c>
      <c r="P56" s="36" t="str">
        <f t="shared" si="2"/>
        <v>-</v>
      </c>
      <c r="Q56" s="34">
        <v>0</v>
      </c>
      <c r="R56" s="37">
        <f t="shared" si="3"/>
        <v>0</v>
      </c>
    </row>
    <row r="57" spans="1:18" ht="21" thickBot="1" x14ac:dyDescent="0.3">
      <c r="A57" s="50">
        <v>43</v>
      </c>
      <c r="B57" s="51" t="s">
        <v>92</v>
      </c>
      <c r="C57" s="34">
        <v>0</v>
      </c>
      <c r="D57" s="35">
        <v>0</v>
      </c>
      <c r="E57" s="34">
        <v>0</v>
      </c>
      <c r="F57" s="35">
        <v>0</v>
      </c>
      <c r="G57" s="52">
        <v>0</v>
      </c>
      <c r="H57" s="34">
        <v>0</v>
      </c>
      <c r="I57" s="35">
        <v>0</v>
      </c>
      <c r="J57" s="34">
        <v>0</v>
      </c>
      <c r="K57" s="35">
        <v>0</v>
      </c>
      <c r="L57" s="38">
        <f t="shared" si="0"/>
        <v>0</v>
      </c>
      <c r="M57" s="38">
        <f t="shared" si="0"/>
        <v>0</v>
      </c>
      <c r="N57" s="38" t="str">
        <f t="shared" si="1"/>
        <v>-</v>
      </c>
      <c r="O57" s="38" t="str">
        <f t="shared" si="1"/>
        <v>-</v>
      </c>
      <c r="P57" s="38" t="str">
        <f t="shared" si="2"/>
        <v>-</v>
      </c>
      <c r="Q57" s="52">
        <v>0</v>
      </c>
      <c r="R57" s="37">
        <f t="shared" si="3"/>
        <v>0</v>
      </c>
    </row>
    <row r="58" spans="1:18" ht="21" thickBot="1" x14ac:dyDescent="0.3">
      <c r="A58" s="59"/>
      <c r="B58" s="54" t="s">
        <v>93</v>
      </c>
      <c r="C58" s="41">
        <f t="shared" ref="C58:K58" si="8">SUM(C48:C57)</f>
        <v>10</v>
      </c>
      <c r="D58" s="42">
        <f t="shared" si="8"/>
        <v>9030</v>
      </c>
      <c r="E58" s="41">
        <f t="shared" si="8"/>
        <v>67</v>
      </c>
      <c r="F58" s="42">
        <f t="shared" si="8"/>
        <v>42890</v>
      </c>
      <c r="G58" s="41">
        <f t="shared" si="8"/>
        <v>73</v>
      </c>
      <c r="H58" s="41">
        <f t="shared" si="8"/>
        <v>43</v>
      </c>
      <c r="I58" s="42">
        <f t="shared" si="8"/>
        <v>30139</v>
      </c>
      <c r="J58" s="41">
        <f t="shared" si="8"/>
        <v>28</v>
      </c>
      <c r="K58" s="42">
        <f t="shared" si="8"/>
        <v>19843</v>
      </c>
      <c r="L58" s="60">
        <f t="shared" si="0"/>
        <v>38</v>
      </c>
      <c r="M58" s="61">
        <f t="shared" si="0"/>
        <v>28873</v>
      </c>
      <c r="N58" s="61">
        <f t="shared" si="1"/>
        <v>56.71641791044776</v>
      </c>
      <c r="O58" s="61">
        <f t="shared" si="1"/>
        <v>67.318722312893456</v>
      </c>
      <c r="P58" s="62">
        <f t="shared" si="2"/>
        <v>38.356164383561641</v>
      </c>
      <c r="Q58" s="41">
        <f>SUM(Q48:Q57)</f>
        <v>0</v>
      </c>
      <c r="R58" s="41">
        <f>SUM(R48:R57)</f>
        <v>30</v>
      </c>
    </row>
    <row r="59" spans="1:18" ht="21" thickBot="1" x14ac:dyDescent="0.3">
      <c r="A59" s="59"/>
      <c r="B59" s="63" t="s">
        <v>94</v>
      </c>
      <c r="C59" s="41">
        <f t="shared" ref="C59:K59" si="9">C46+C58</f>
        <v>346</v>
      </c>
      <c r="D59" s="42">
        <f t="shared" si="9"/>
        <v>130724.5</v>
      </c>
      <c r="E59" s="41">
        <f t="shared" si="9"/>
        <v>2235</v>
      </c>
      <c r="F59" s="42">
        <f t="shared" si="9"/>
        <v>1455602</v>
      </c>
      <c r="G59" s="41">
        <f t="shared" si="9"/>
        <v>5024</v>
      </c>
      <c r="H59" s="41">
        <f t="shared" si="9"/>
        <v>1533</v>
      </c>
      <c r="I59" s="42">
        <f t="shared" si="9"/>
        <v>842804.55</v>
      </c>
      <c r="J59" s="41">
        <f t="shared" si="9"/>
        <v>1026</v>
      </c>
      <c r="K59" s="42">
        <f t="shared" si="9"/>
        <v>474151.05</v>
      </c>
      <c r="L59" s="43">
        <f t="shared" si="0"/>
        <v>1372</v>
      </c>
      <c r="M59" s="44">
        <f t="shared" si="0"/>
        <v>604875.55000000005</v>
      </c>
      <c r="N59" s="44">
        <f t="shared" si="1"/>
        <v>61.387024608501115</v>
      </c>
      <c r="O59" s="44">
        <f t="shared" si="1"/>
        <v>41.555009542443614</v>
      </c>
      <c r="P59" s="45">
        <f t="shared" si="2"/>
        <v>20.421974522292992</v>
      </c>
      <c r="Q59" s="41">
        <f>Q46+Q58</f>
        <v>593</v>
      </c>
      <c r="R59" s="64">
        <f>R46+R58</f>
        <v>2898</v>
      </c>
    </row>
  </sheetData>
  <mergeCells count="19">
    <mergeCell ref="P4:P5"/>
    <mergeCell ref="Q4:Q5"/>
    <mergeCell ref="R4:R5"/>
    <mergeCell ref="A5:A6"/>
    <mergeCell ref="B5:B6"/>
    <mergeCell ref="N3:O3"/>
    <mergeCell ref="C4:D5"/>
    <mergeCell ref="E4:F5"/>
    <mergeCell ref="G4:G5"/>
    <mergeCell ref="H4:I5"/>
    <mergeCell ref="J4:K5"/>
    <mergeCell ref="L4:M5"/>
    <mergeCell ref="N4:O5"/>
    <mergeCell ref="A3:B4"/>
    <mergeCell ref="C3:D3"/>
    <mergeCell ref="E3:F3"/>
    <mergeCell ref="H3:I3"/>
    <mergeCell ref="J3:K3"/>
    <mergeCell ref="L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 Mansoor Ali</dc:creator>
  <cp:lastModifiedBy>Raja Mansoor Ali</cp:lastModifiedBy>
  <dcterms:created xsi:type="dcterms:W3CDTF">2019-12-07T06:28:43Z</dcterms:created>
  <dcterms:modified xsi:type="dcterms:W3CDTF">2019-12-07T06:32:30Z</dcterms:modified>
</cp:coreProperties>
</file>